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<sst xmlns="http://schemas.openxmlformats.org/spreadsheetml/2006/main" count="2523" uniqueCount="515">
  <si>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</si>
  <si>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</si>
  <si>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</si>
  <si>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</si>
  <si>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</si>
  <si>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</si>
  <si>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</si>
  <si>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</si>
  <si>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</si>
  <si>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</si>
  <si>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</si>
  <si>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</si>
  <si>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</si>
  <si>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</si>
  <si>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</si>
  <si>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</si>
  <si>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</si>
  <si>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</si>
  <si>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</si>
  <si>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</si>
  <si>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t>令和6／1月</t>
  </si>
  <si>
    <r>
      <rPr>
        <sz val="11"/>
        <color indexed="8"/>
        <rFont val="MS PGothic"/>
        <family val="2"/>
      </rPr>
      <t>(24)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</si>
  <si>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</si>
  <si>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</si>
  <si>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</si>
  <si>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</si>
  <si>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</si>
  <si>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</si>
  <si>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</si>
  <si>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</si>
  <si>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</si>
  <si>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</si>
  <si>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</si>
  <si>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t>令和5／1月</t>
  </si>
  <si>
    <r>
      <rPr>
        <sz val="11"/>
        <color indexed="8"/>
        <rFont val="MS PGothic"/>
        <family val="2"/>
      </rPr>
      <t>(23) 2</t>
    </r>
    <r>
      <rPr>
        <sz val="10"/>
        <color indexed="8"/>
        <rFont val="Osaka"/>
        <family val="0"/>
      </rPr>
      <t>月</t>
    </r>
  </si>
  <si>
    <t>令和4／1月</t>
  </si>
  <si>
    <r>
      <rPr>
        <sz val="11"/>
        <color indexed="8"/>
        <rFont val="MS PGothic"/>
        <family val="2"/>
      </rPr>
      <t>(22) 2</t>
    </r>
    <r>
      <rPr>
        <sz val="10"/>
        <color indexed="8"/>
        <rFont val="Osaka"/>
        <family val="0"/>
      </rPr>
      <t>月</t>
    </r>
  </si>
  <si>
    <t>令和3／1月</t>
  </si>
  <si>
    <r>
      <rPr>
        <sz val="11"/>
        <color indexed="8"/>
        <rFont val="MS PGothic"/>
        <family val="2"/>
      </rPr>
      <t>(21) 2</t>
    </r>
    <r>
      <rPr>
        <sz val="10"/>
        <color indexed="8"/>
        <rFont val="Osaka"/>
        <family val="0"/>
      </rPr>
      <t>月</t>
    </r>
  </si>
  <si>
    <t>令和2／1月</t>
  </si>
  <si>
    <r>
      <rPr>
        <sz val="11"/>
        <color indexed="8"/>
        <rFont val="MS PGothic"/>
        <family val="2"/>
      </rPr>
      <t>(20)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</si>
  <si>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</si>
  <si>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</si>
  <si>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令和1／5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</si>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</sst>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name val="ＭＳ Ｐゴシック"/>
      <family val="3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sz val="10"/>
      <color indexed="8"/>
      <name val="Arial"/>
      <family val="2"/>
    </font>
    <font>
      <b/>
      <sz val="11"/>
      <color indexed="8"/>
      <name val="ＭＳ Ｐゴシック"/>
      <family val="2"/>
    </font>
    <font>
      <sz val="11"/>
      <color indexed="8"/>
      <name val="Arial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4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 shrinkToFit="1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wrapText="1"/>
    </xf>
    <xf numFmtId="165" fontId="7" fillId="2" borderId="10" xfId="0" applyNumberFormat="1" applyFont="1" applyFill="1" applyBorder="1" applyAlignment="1">
      <alignment/>
    </xf>
    <xf numFmtId="166" fontId="6" fillId="2" borderId="10" xfId="0" applyNumberFormat="1" applyFont="1" applyFill="1" applyBorder="1" applyAlignment="1">
      <alignment wrapText="1"/>
    </xf>
    <xf numFmtId="166" fontId="7" fillId="2" borderId="10" xfId="0" applyNumberFormat="1" applyFont="1" applyFill="1" applyBorder="1" applyAlignment="1">
      <alignment wrapText="1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/>
    </xf>
    <xf numFmtId="167" fontId="6" fillId="2" borderId="10" xfId="0" applyNumberFormat="1" applyFont="1" applyFill="1" applyBorder="1" applyAlignment="1">
      <alignment/>
    </xf>
    <xf numFmtId="164" fontId="2" fillId="2" borderId="17" xfId="0" applyNumberFormat="1" applyFont="1" applyFill="1" applyBorder="1" applyAlignment="1">
      <alignment horizontal="right" vertical="center" wrapText="1"/>
    </xf>
    <xf numFmtId="166" fontId="6" fillId="2" borderId="10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10" fillId="2" borderId="10" xfId="0" applyNumberFormat="1" applyFont="1" applyFill="1" applyBorder="1" applyAlignment="1">
      <alignment/>
    </xf>
    <xf numFmtId="165" fontId="10" fillId="2" borderId="10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165" fontId="10" fillId="0" borderId="21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4" fontId="2" fillId="2" borderId="22" xfId="0" applyNumberFormat="1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center" vertical="center"/>
    </xf>
    <xf numFmtId="166" fontId="2" fillId="2" borderId="22" xfId="0" applyNumberFormat="1" applyFont="1" applyFill="1" applyBorder="1" applyAlignment="1">
      <alignment vertical="center"/>
    </xf>
    <xf numFmtId="167" fontId="2" fillId="2" borderId="22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horizontal="right" vertical="center"/>
    </xf>
    <xf numFmtId="164" fontId="2" fillId="2" borderId="24" xfId="0" applyNumberFormat="1" applyFont="1" applyFill="1" applyBorder="1" applyAlignment="1">
      <alignment horizontal="right" vertical="center" wrapText="1"/>
    </xf>
    <xf numFmtId="167" fontId="10" fillId="2" borderId="25" xfId="0" applyNumberFormat="1" applyFont="1" applyFill="1" applyBorder="1" applyAlignment="1">
      <alignment/>
    </xf>
    <xf numFmtId="165" fontId="10" fillId="0" borderId="0" xfId="0" applyNumberFormat="1" applyFont="1" applyAlignment="1">
      <alignment horizontal="right"/>
    </xf>
    <xf numFmtId="164" fontId="2" fillId="2" borderId="26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vertical="top"/>
    </xf>
    <xf numFmtId="164" fontId="7" fillId="0" borderId="0" xfId="0" applyFont="1" applyAlignment="1">
      <alignment vertical="top" wrapText="1"/>
    </xf>
    <xf numFmtId="166" fontId="7" fillId="2" borderId="10" xfId="0" applyNumberFormat="1" applyFont="1" applyFill="1" applyBorder="1" applyAlignment="1">
      <alignment/>
    </xf>
    <xf numFmtId="167" fontId="10" fillId="2" borderId="25" xfId="0" applyNumberFormat="1" applyFont="1" applyFill="1" applyBorder="1" applyAlignment="1">
      <alignment/>
    </xf>
    <xf numFmtId="166" fontId="10" fillId="2" borderId="25" xfId="0" applyNumberFormat="1" applyFont="1" applyFill="1" applyBorder="1" applyAlignment="1">
      <alignment wrapText="1"/>
    </xf>
    <xf numFmtId="166" fontId="10" fillId="2" borderId="25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2" fillId="2" borderId="27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7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7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/>
    </xf>
    <xf numFmtId="164" fontId="2" fillId="2" borderId="29" xfId="0" applyNumberFormat="1" applyFont="1" applyFill="1" applyBorder="1" applyAlignment="1">
      <alignment/>
    </xf>
    <xf numFmtId="164" fontId="4" fillId="2" borderId="30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wrapText="1"/>
    </xf>
    <xf numFmtId="165" fontId="4" fillId="2" borderId="30" xfId="0" applyNumberFormat="1" applyFont="1" applyFill="1" applyBorder="1" applyAlignment="1">
      <alignment/>
    </xf>
    <xf numFmtId="166" fontId="4" fillId="2" borderId="32" xfId="0" applyNumberFormat="1" applyFont="1" applyFill="1" applyBorder="1" applyAlignment="1">
      <alignment wrapText="1"/>
    </xf>
    <xf numFmtId="165" fontId="4" fillId="2" borderId="32" xfId="0" applyNumberFormat="1" applyFont="1" applyFill="1" applyBorder="1" applyAlignment="1">
      <alignment/>
    </xf>
    <xf numFmtId="166" fontId="4" fillId="2" borderId="32" xfId="0" applyNumberFormat="1" applyFont="1" applyFill="1" applyBorder="1" applyAlignment="1">
      <alignment/>
    </xf>
    <xf numFmtId="167" fontId="4" fillId="2" borderId="32" xfId="0" applyNumberFormat="1" applyFont="1" applyFill="1" applyBorder="1" applyAlignment="1">
      <alignment/>
    </xf>
    <xf numFmtId="167" fontId="14" fillId="2" borderId="31" xfId="0" applyNumberFormat="1" applyFont="1" applyFill="1" applyBorder="1" applyAlignment="1">
      <alignment/>
    </xf>
    <xf numFmtId="165" fontId="14" fillId="2" borderId="31" xfId="0" applyNumberFormat="1" applyFont="1" applyFill="1" applyBorder="1" applyAlignment="1">
      <alignment/>
    </xf>
    <xf numFmtId="166" fontId="14" fillId="2" borderId="31" xfId="0" applyNumberFormat="1" applyFont="1" applyFill="1" applyBorder="1" applyAlignment="1">
      <alignment wrapText="1"/>
    </xf>
    <xf numFmtId="166" fontId="14" fillId="2" borderId="31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6" xfId="0" applyNumberFormat="1" applyFont="1" applyFill="1" applyBorder="1" applyAlignment="1">
      <alignment vertical="center" wrapText="1"/>
    </xf>
    <xf numFmtId="166" fontId="4" fillId="2" borderId="30" xfId="0" applyNumberFormat="1" applyFont="1" applyFill="1" applyBorder="1" applyAlignment="1">
      <alignment horizontal="right" vertical="center" wrapText="1"/>
    </xf>
    <xf numFmtId="165" fontId="4" fillId="2" borderId="30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horizontal="right" vertical="center" wrapText="1"/>
    </xf>
    <xf numFmtId="165" fontId="4" fillId="2" borderId="32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vertical="center"/>
    </xf>
    <xf numFmtId="167" fontId="4" fillId="2" borderId="32" xfId="0" applyNumberFormat="1" applyFont="1" applyFill="1" applyBorder="1" applyAlignment="1">
      <alignment vertical="center"/>
    </xf>
    <xf numFmtId="167" fontId="15" fillId="2" borderId="31" xfId="0" applyNumberFormat="1" applyFont="1" applyFill="1" applyBorder="1" applyAlignment="1">
      <alignment vertical="center"/>
    </xf>
    <xf numFmtId="165" fontId="4" fillId="2" borderId="31" xfId="0" applyNumberFormat="1" applyFont="1" applyFill="1" applyBorder="1" applyAlignment="1">
      <alignment horizontal="right" vertical="center"/>
    </xf>
    <xf numFmtId="166" fontId="4" fillId="2" borderId="31" xfId="0" applyNumberFormat="1" applyFont="1" applyFill="1" applyBorder="1" applyAlignment="1">
      <alignment horizontal="right" vertical="center" wrapText="1"/>
    </xf>
    <xf numFmtId="166" fontId="4" fillId="2" borderId="31" xfId="0" applyNumberFormat="1" applyFont="1" applyFill="1" applyBorder="1" applyAlignment="1">
      <alignment vertical="center"/>
    </xf>
    <xf numFmtId="164" fontId="4" fillId="2" borderId="33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/>
    </xf>
    <xf numFmtId="166" fontId="4" fillId="2" borderId="32" xfId="0" applyNumberFormat="1" applyFont="1" applyFill="1" applyBorder="1" applyAlignment="1">
      <alignment horizontal="right" vertical="center"/>
    </xf>
    <xf numFmtId="164" fontId="15" fillId="2" borderId="31" xfId="0" applyNumberFormat="1" applyFont="1" applyFill="1" applyBorder="1" applyAlignment="1">
      <alignment horizontal="right" vertical="center" wrapText="1"/>
    </xf>
    <xf numFmtId="168" fontId="15" fillId="2" borderId="31" xfId="0" applyNumberFormat="1" applyFont="1" applyFill="1" applyBorder="1" applyAlignment="1">
      <alignment horizontal="right" vertical="center"/>
    </xf>
    <xf numFmtId="167" fontId="15" fillId="2" borderId="31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30" xfId="0" applyNumberFormat="1" applyFont="1" applyFill="1" applyBorder="1" applyAlignment="1">
      <alignment vertical="center"/>
    </xf>
    <xf numFmtId="166" fontId="4" fillId="2" borderId="30" xfId="0" applyNumberFormat="1" applyFont="1" applyFill="1" applyBorder="1" applyAlignment="1">
      <alignment vertical="center" wrapText="1"/>
    </xf>
    <xf numFmtId="165" fontId="4" fillId="2" borderId="32" xfId="0" applyNumberFormat="1" applyFont="1" applyFill="1" applyBorder="1" applyAlignment="1">
      <alignment vertical="center"/>
    </xf>
    <xf numFmtId="166" fontId="15" fillId="2" borderId="31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165" fontId="4" fillId="2" borderId="31" xfId="0" applyNumberFormat="1" applyFont="1" applyFill="1" applyBorder="1" applyAlignment="1">
      <alignment horizontal="right" vertical="center" wrapText="1"/>
    </xf>
    <xf numFmtId="166" fontId="15" fillId="2" borderId="30" xfId="0" applyNumberFormat="1" applyFont="1" applyFill="1" applyBorder="1" applyAlignment="1">
      <alignment vertical="center"/>
    </xf>
    <xf numFmtId="165" fontId="15" fillId="2" borderId="30" xfId="0" applyNumberFormat="1" applyFont="1" applyFill="1" applyBorder="1" applyAlignment="1">
      <alignment horizontal="right" vertical="center"/>
    </xf>
    <xf numFmtId="166" fontId="15" fillId="2" borderId="32" xfId="0" applyNumberFormat="1" applyFont="1" applyFill="1" applyBorder="1" applyAlignment="1">
      <alignment vertical="center"/>
    </xf>
    <xf numFmtId="165" fontId="15" fillId="2" borderId="32" xfId="0" applyNumberFormat="1" applyFont="1" applyFill="1" applyBorder="1" applyAlignment="1">
      <alignment horizontal="right" vertical="center"/>
    </xf>
    <xf numFmtId="168" fontId="4" fillId="2" borderId="32" xfId="0" applyNumberFormat="1" applyFont="1" applyFill="1" applyBorder="1" applyAlignment="1">
      <alignment horizontal="right" vertical="center" wrapText="1"/>
    </xf>
    <xf numFmtId="166" fontId="4" fillId="2" borderId="30" xfId="0" applyNumberFormat="1" applyFont="1" applyFill="1" applyBorder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 wrapText="1"/>
    </xf>
    <xf numFmtId="166" fontId="15" fillId="2" borderId="31" xfId="0" applyNumberFormat="1" applyFont="1" applyFill="1" applyBorder="1" applyAlignment="1">
      <alignment horizontal="right" vertical="center"/>
    </xf>
    <xf numFmtId="168" fontId="4" fillId="2" borderId="31" xfId="0" applyNumberFormat="1" applyFont="1" applyFill="1" applyBorder="1" applyAlignment="1">
      <alignment horizontal="right" vertical="center" wrapText="1"/>
    </xf>
    <xf numFmtId="164" fontId="2" fillId="2" borderId="34" xfId="0" applyNumberFormat="1" applyFont="1" applyFill="1" applyBorder="1" applyAlignment="1">
      <alignment vertical="center"/>
    </xf>
    <xf numFmtId="164" fontId="2" fillId="2" borderId="35" xfId="0" applyNumberFormat="1" applyFont="1" applyFill="1" applyBorder="1" applyAlignment="1">
      <alignment vertical="center"/>
    </xf>
    <xf numFmtId="167" fontId="4" fillId="2" borderId="32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vertical="center"/>
    </xf>
    <xf numFmtId="164" fontId="4" fillId="2" borderId="32" xfId="0" applyNumberFormat="1" applyFont="1" applyFill="1" applyBorder="1" applyAlignment="1">
      <alignment vertical="center"/>
    </xf>
    <xf numFmtId="165" fontId="4" fillId="2" borderId="32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horizontal="center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4" fontId="4" fillId="2" borderId="28" xfId="0" applyNumberFormat="1" applyFont="1" applyFill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6" fontId="4" fillId="2" borderId="31" xfId="0" applyNumberFormat="1" applyFont="1" applyFill="1" applyBorder="1" applyAlignment="1">
      <alignment horizontal="right" vertical="center"/>
    </xf>
    <xf numFmtId="164" fontId="4" fillId="2" borderId="31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8"/>
  <sheetViews>
    <sheetView showGridLines="0" tabSelected="1" zoomScale="85" zoomScaleNormal="85" workbookViewId="0" topLeftCell="A1">
      <selection activeCell="B11" sqref="B11:R11"/>
    </sheetView>
  </sheetViews>
  <sheetFormatPr defaultColWidth="8.796875" defaultRowHeight="19.5" customHeight="1"/>
  <cols>
    <col min="1" max="1" width="4.59765625" style="1" customWidth="1"/>
    <col min="2" max="2" width="9.796875" style="1" customWidth="1"/>
    <col min="3" max="18" width="8.59765625" style="1" customWidth="1"/>
    <col min="19" max="20" width="6.5" style="1" customWidth="1"/>
    <col min="21" max="16384" width="7.79687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6" t="s">
        <v>6</v>
      </c>
      <c r="N3" s="16"/>
      <c r="O3" s="14" t="s">
        <v>7</v>
      </c>
      <c r="P3" s="14"/>
      <c r="Q3" s="14" t="s">
        <v>8</v>
      </c>
      <c r="R3" s="14"/>
      <c r="S3" s="10"/>
      <c r="T3" s="11"/>
    </row>
    <row r="4" spans="1:20" ht="17.25" customHeight="1">
      <c r="A4" s="17"/>
      <c r="B4" s="18"/>
      <c r="C4" s="19"/>
      <c r="D4" s="20" t="s">
        <v>9</v>
      </c>
      <c r="E4" s="19" t="s">
        <v>10</v>
      </c>
      <c r="F4" s="20" t="s">
        <v>9</v>
      </c>
      <c r="G4" s="19" t="s">
        <v>11</v>
      </c>
      <c r="H4" s="20" t="s">
        <v>9</v>
      </c>
      <c r="I4" s="19" t="s">
        <v>12</v>
      </c>
      <c r="J4" s="20" t="s">
        <v>9</v>
      </c>
      <c r="K4" s="19" t="s">
        <v>13</v>
      </c>
      <c r="L4" s="20" t="s">
        <v>9</v>
      </c>
      <c r="M4" s="19" t="s">
        <v>14</v>
      </c>
      <c r="N4" s="20" t="s">
        <v>9</v>
      </c>
      <c r="O4" s="19" t="s">
        <v>15</v>
      </c>
      <c r="P4" s="20" t="s">
        <v>9</v>
      </c>
      <c r="Q4" s="21" t="s">
        <v>16</v>
      </c>
      <c r="R4" s="20" t="s">
        <v>9</v>
      </c>
      <c r="S4" s="10"/>
      <c r="T4" s="11"/>
    </row>
    <row r="5" spans="1:20" ht="17.25" customHeight="1">
      <c r="A5" s="22"/>
      <c r="B5" s="23" t="s">
        <v>17</v>
      </c>
      <c r="C5" s="14" t="s">
        <v>18</v>
      </c>
      <c r="D5" s="24" t="s">
        <v>19</v>
      </c>
      <c r="E5" s="14" t="s">
        <v>18</v>
      </c>
      <c r="F5" s="24" t="s">
        <v>19</v>
      </c>
      <c r="G5" s="14" t="s">
        <v>18</v>
      </c>
      <c r="H5" s="24" t="s">
        <v>19</v>
      </c>
      <c r="I5" s="14" t="s">
        <v>18</v>
      </c>
      <c r="J5" s="24" t="s">
        <v>19</v>
      </c>
      <c r="K5" s="14" t="s">
        <v>18</v>
      </c>
      <c r="L5" s="24" t="s">
        <v>19</v>
      </c>
      <c r="M5" s="14" t="s">
        <v>18</v>
      </c>
      <c r="N5" s="24" t="s">
        <v>19</v>
      </c>
      <c r="O5" s="14" t="s">
        <v>18</v>
      </c>
      <c r="P5" s="24" t="s">
        <v>19</v>
      </c>
      <c r="Q5" s="14" t="s">
        <v>18</v>
      </c>
      <c r="R5" s="24" t="s">
        <v>19</v>
      </c>
      <c r="S5" s="10"/>
      <c r="T5" s="11"/>
    </row>
    <row r="6" spans="1:20" ht="17.25" customHeight="1">
      <c r="A6" s="25"/>
      <c r="B6" s="26" t="s">
        <v>20</v>
      </c>
      <c r="C6" s="27">
        <v>117950</v>
      </c>
      <c r="D6" s="28">
        <f aca="true" t="shared" si="0" ref="D6:D11">(C6/C23)*100-100</f>
        <v>-22.828298689487767</v>
      </c>
      <c r="E6" s="29">
        <v>92267</v>
      </c>
      <c r="F6" s="28">
        <f aca="true" t="shared" si="1" ref="F6:F11">(E6/E23)*100-100</f>
        <v>-21.5516728308464</v>
      </c>
      <c r="G6" s="29">
        <v>3308</v>
      </c>
      <c r="H6" s="28">
        <f aca="true" t="shared" si="2" ref="H6:H11">(G6/G23)*100-100</f>
        <v>-24.646924829157186</v>
      </c>
      <c r="I6" s="30">
        <f aca="true" t="shared" si="3" ref="I6:I11">E6+G6</f>
        <v>95575</v>
      </c>
      <c r="J6" s="28">
        <f aca="true" t="shared" si="4" ref="J6:J11">(I6/I23)*100-100</f>
        <v>-21.663046596450968</v>
      </c>
      <c r="K6" s="29">
        <v>12390</v>
      </c>
      <c r="L6" s="28">
        <f aca="true" t="shared" si="5" ref="L6:L11">(K6/K23)*100-100</f>
        <v>-29.690160027238676</v>
      </c>
      <c r="M6" s="29">
        <v>9985</v>
      </c>
      <c r="N6" s="28">
        <f aca="true" t="shared" si="6" ref="N6:N11">(M6/M23)*100-100</f>
        <v>-24.436204026032996</v>
      </c>
      <c r="O6" s="30">
        <f aca="true" t="shared" si="7" ref="O6:O11">K6+M6</f>
        <v>22375</v>
      </c>
      <c r="P6" s="28">
        <f aca="true" t="shared" si="8" ref="P6:P11">(O6/O23)*100-100</f>
        <v>-27.438708003632115</v>
      </c>
      <c r="Q6" s="30">
        <f aca="true" t="shared" si="9" ref="Q6:Q11">G6+K6+M6</f>
        <v>25683</v>
      </c>
      <c r="R6" s="28">
        <f aca="true" t="shared" si="10" ref="R6:R11">(Q6/Q23)*100-100</f>
        <v>-27.090785215465857</v>
      </c>
      <c r="S6" s="10"/>
      <c r="T6" s="11"/>
    </row>
    <row r="7" spans="1:20" ht="17.25" customHeight="1">
      <c r="A7" s="31"/>
      <c r="B7" s="32" t="s">
        <v>21</v>
      </c>
      <c r="C7" s="33">
        <v>118051</v>
      </c>
      <c r="D7" s="28">
        <f t="shared" si="0"/>
        <v>-24.75508161821415</v>
      </c>
      <c r="E7" s="33">
        <v>95855</v>
      </c>
      <c r="F7" s="28">
        <f t="shared" si="1"/>
        <v>-19.83826321115265</v>
      </c>
      <c r="G7" s="33">
        <v>3463</v>
      </c>
      <c r="H7" s="28">
        <f t="shared" si="2"/>
        <v>-21.420467438166554</v>
      </c>
      <c r="I7" s="30">
        <f t="shared" si="3"/>
        <v>99318</v>
      </c>
      <c r="J7" s="28">
        <f t="shared" si="4"/>
        <v>-19.89450251645374</v>
      </c>
      <c r="K7" s="33">
        <v>10408</v>
      </c>
      <c r="L7" s="28">
        <f t="shared" si="5"/>
        <v>-45.26714345814051</v>
      </c>
      <c r="M7" s="33">
        <v>8325</v>
      </c>
      <c r="N7" s="28">
        <f t="shared" si="6"/>
        <v>-40.06047951616387</v>
      </c>
      <c r="O7" s="30">
        <f t="shared" si="7"/>
        <v>18733</v>
      </c>
      <c r="P7" s="28">
        <f t="shared" si="8"/>
        <v>-43.069442333991795</v>
      </c>
      <c r="Q7" s="30">
        <f t="shared" si="9"/>
        <v>22196</v>
      </c>
      <c r="R7" s="28">
        <f t="shared" si="10"/>
        <v>-40.512435677530014</v>
      </c>
      <c r="S7" s="10"/>
      <c r="T7" s="11"/>
    </row>
    <row r="8" spans="1:20" ht="17.25" customHeight="1">
      <c r="A8" s="31"/>
      <c r="B8" s="32" t="s">
        <v>22</v>
      </c>
      <c r="C8" s="33">
        <v>148228</v>
      </c>
      <c r="D8" s="28">
        <f t="shared" si="0"/>
        <v>-23.56899405477037</v>
      </c>
      <c r="E8" s="33">
        <v>115318</v>
      </c>
      <c r="F8" s="28">
        <f t="shared" si="1"/>
        <v>-21.966964630094537</v>
      </c>
      <c r="G8" s="33">
        <v>3252</v>
      </c>
      <c r="H8" s="28">
        <f t="shared" si="2"/>
        <v>-37.83215446377366</v>
      </c>
      <c r="I8" s="30">
        <f t="shared" si="3"/>
        <v>118570</v>
      </c>
      <c r="J8" s="28">
        <f t="shared" si="4"/>
        <v>-22.509345672234858</v>
      </c>
      <c r="K8" s="33">
        <v>16451</v>
      </c>
      <c r="L8" s="28">
        <f t="shared" si="5"/>
        <v>-30.5894266064723</v>
      </c>
      <c r="M8" s="33">
        <v>13207</v>
      </c>
      <c r="N8" s="28">
        <f t="shared" si="6"/>
        <v>-23.322108685555037</v>
      </c>
      <c r="O8" s="30">
        <f t="shared" si="7"/>
        <v>29658</v>
      </c>
      <c r="P8" s="28">
        <f t="shared" si="8"/>
        <v>-27.530849114233362</v>
      </c>
      <c r="Q8" s="30">
        <f t="shared" si="9"/>
        <v>32910</v>
      </c>
      <c r="R8" s="28">
        <f t="shared" si="10"/>
        <v>-28.698327411387467</v>
      </c>
      <c r="S8" s="10"/>
      <c r="T8" s="11"/>
    </row>
    <row r="9" spans="1:20" ht="17.25" customHeight="1">
      <c r="A9" s="31"/>
      <c r="B9" s="32" t="s">
        <v>23</v>
      </c>
      <c r="C9" s="34">
        <v>102809</v>
      </c>
      <c r="D9" s="28">
        <f t="shared" si="0"/>
        <v>-20.675128274372128</v>
      </c>
      <c r="E9" s="34">
        <v>77128</v>
      </c>
      <c r="F9" s="28">
        <f t="shared" si="1"/>
        <v>-20.060528797819316</v>
      </c>
      <c r="G9" s="34">
        <v>2296</v>
      </c>
      <c r="H9" s="28">
        <f t="shared" si="2"/>
        <v>-31.707317073170728</v>
      </c>
      <c r="I9" s="30">
        <f t="shared" si="3"/>
        <v>79424</v>
      </c>
      <c r="J9" s="28">
        <f t="shared" si="4"/>
        <v>-20.4527016876158</v>
      </c>
      <c r="K9" s="33">
        <v>13329</v>
      </c>
      <c r="L9" s="28">
        <f t="shared" si="5"/>
        <v>-22.51482385769097</v>
      </c>
      <c r="M9" s="33">
        <v>10056</v>
      </c>
      <c r="N9" s="28">
        <f t="shared" si="6"/>
        <v>-19.9235547061634</v>
      </c>
      <c r="O9" s="30">
        <f t="shared" si="7"/>
        <v>23385</v>
      </c>
      <c r="P9" s="28">
        <f t="shared" si="8"/>
        <v>-21.421370967741936</v>
      </c>
      <c r="Q9" s="30">
        <f t="shared" si="9"/>
        <v>25681</v>
      </c>
      <c r="R9" s="28">
        <f t="shared" si="10"/>
        <v>-22.465430831471537</v>
      </c>
      <c r="S9" s="10"/>
      <c r="T9" s="11"/>
    </row>
    <row r="10" spans="1:20" ht="17.25" customHeight="1">
      <c r="A10" s="31"/>
      <c r="B10" s="32" t="s">
        <v>24</v>
      </c>
      <c r="C10" s="34">
        <v>110763</v>
      </c>
      <c r="D10" s="28">
        <f t="shared" si="0"/>
        <v>-7.749775127427796</v>
      </c>
      <c r="E10" s="34">
        <v>84634</v>
      </c>
      <c r="F10" s="28">
        <f t="shared" si="1"/>
        <v>-8.243890804223852</v>
      </c>
      <c r="G10" s="34">
        <v>2937</v>
      </c>
      <c r="H10" s="28">
        <f t="shared" si="2"/>
        <v>5.647482014388487</v>
      </c>
      <c r="I10" s="30">
        <f t="shared" si="3"/>
        <v>87571</v>
      </c>
      <c r="J10" s="28">
        <f t="shared" si="4"/>
        <v>-7.837462375549904</v>
      </c>
      <c r="K10" s="33">
        <v>13395</v>
      </c>
      <c r="L10" s="28">
        <f t="shared" si="5"/>
        <v>-5.973606626421457</v>
      </c>
      <c r="M10" s="33">
        <v>9797</v>
      </c>
      <c r="N10" s="28">
        <f t="shared" si="6"/>
        <v>-9.320621991854878</v>
      </c>
      <c r="O10" s="30">
        <f t="shared" si="7"/>
        <v>23192</v>
      </c>
      <c r="P10" s="28">
        <f t="shared" si="8"/>
        <v>-7.417165668662676</v>
      </c>
      <c r="Q10" s="30">
        <f t="shared" si="9"/>
        <v>26129</v>
      </c>
      <c r="R10" s="28">
        <f t="shared" si="10"/>
        <v>-6.112109234638879</v>
      </c>
      <c r="S10" s="10"/>
      <c r="T10" s="11"/>
    </row>
    <row r="11" spans="1:20" ht="17.25" customHeight="1">
      <c r="A11" s="31"/>
      <c r="B11" s="32" t="s">
        <v>25</v>
      </c>
      <c r="C11" s="33">
        <v>132038</v>
      </c>
      <c r="D11" s="28">
        <f t="shared" si="0"/>
        <v>-0.6672935866089915</v>
      </c>
      <c r="E11" s="34">
        <v>100773</v>
      </c>
      <c r="F11" s="28">
        <f t="shared" si="1"/>
        <v>-4.274600324869624</v>
      </c>
      <c r="G11" s="34">
        <v>3247</v>
      </c>
      <c r="H11" s="28">
        <f t="shared" si="2"/>
        <v>0.09247842170161391</v>
      </c>
      <c r="I11" s="30">
        <f t="shared" si="3"/>
        <v>104020</v>
      </c>
      <c r="J11" s="28">
        <f t="shared" si="4"/>
        <v>-4.144051162490669</v>
      </c>
      <c r="K11" s="33">
        <v>16145</v>
      </c>
      <c r="L11" s="28">
        <f t="shared" si="5"/>
        <v>8.567009616031214</v>
      </c>
      <c r="M11" s="33">
        <v>11873</v>
      </c>
      <c r="N11" s="28">
        <f t="shared" si="6"/>
        <v>24.49407570514836</v>
      </c>
      <c r="O11" s="30">
        <f t="shared" si="7"/>
        <v>28018</v>
      </c>
      <c r="P11" s="28">
        <f t="shared" si="8"/>
        <v>14.790232710586707</v>
      </c>
      <c r="Q11" s="30">
        <f t="shared" si="9"/>
        <v>31265</v>
      </c>
      <c r="R11" s="28">
        <f t="shared" si="10"/>
        <v>13.065962679010568</v>
      </c>
      <c r="S11" s="10"/>
      <c r="T11" s="11"/>
    </row>
    <row r="12" spans="1:20" ht="17.25" customHeight="1">
      <c r="A12" s="31"/>
      <c r="B12" s="35" t="s">
        <v>26</v>
      </c>
      <c r="C12" s="36"/>
      <c r="D12" s="28"/>
      <c r="E12" s="36"/>
      <c r="F12" s="28"/>
      <c r="G12" s="36"/>
      <c r="H12" s="28"/>
      <c r="I12" s="30"/>
      <c r="J12" s="28"/>
      <c r="K12" s="33"/>
      <c r="L12" s="28"/>
      <c r="M12" s="36"/>
      <c r="N12" s="28"/>
      <c r="O12" s="30"/>
      <c r="P12" s="28"/>
      <c r="Q12" s="30"/>
      <c r="R12" s="28"/>
      <c r="S12" s="10"/>
      <c r="T12" s="11"/>
    </row>
    <row r="13" spans="1:20" ht="17.25" customHeight="1">
      <c r="A13" s="37"/>
      <c r="B13" s="35" t="s">
        <v>27</v>
      </c>
      <c r="C13" s="36"/>
      <c r="D13" s="28"/>
      <c r="E13" s="36"/>
      <c r="F13" s="28"/>
      <c r="G13" s="36"/>
      <c r="H13" s="28"/>
      <c r="I13" s="30"/>
      <c r="J13" s="28"/>
      <c r="K13" s="33"/>
      <c r="L13" s="28"/>
      <c r="M13" s="36"/>
      <c r="N13" s="28"/>
      <c r="O13" s="30"/>
      <c r="P13" s="28"/>
      <c r="Q13" s="30"/>
      <c r="R13" s="28"/>
      <c r="S13" s="10"/>
      <c r="T13" s="11"/>
    </row>
    <row r="14" spans="1:20" ht="17.25" customHeight="1">
      <c r="A14" s="37"/>
      <c r="B14" s="35" t="s">
        <v>28</v>
      </c>
      <c r="C14" s="33"/>
      <c r="D14" s="28"/>
      <c r="E14" s="33"/>
      <c r="F14" s="28"/>
      <c r="G14" s="33"/>
      <c r="H14" s="28"/>
      <c r="I14" s="30"/>
      <c r="J14" s="28"/>
      <c r="K14" s="29"/>
      <c r="L14" s="28"/>
      <c r="M14" s="29"/>
      <c r="N14" s="28"/>
      <c r="O14" s="30"/>
      <c r="P14" s="28"/>
      <c r="Q14" s="30"/>
      <c r="R14" s="28"/>
      <c r="S14" s="10"/>
      <c r="T14" s="11"/>
    </row>
    <row r="15" spans="1:20" ht="17.25" customHeight="1">
      <c r="A15" s="31"/>
      <c r="B15" s="35" t="s">
        <v>29</v>
      </c>
      <c r="C15" s="33"/>
      <c r="D15" s="28"/>
      <c r="E15" s="29"/>
      <c r="F15" s="28"/>
      <c r="G15" s="29"/>
      <c r="H15" s="28"/>
      <c r="I15" s="30"/>
      <c r="J15" s="28"/>
      <c r="K15" s="29"/>
      <c r="L15" s="28"/>
      <c r="M15" s="29"/>
      <c r="N15" s="28"/>
      <c r="O15" s="30"/>
      <c r="P15" s="28"/>
      <c r="Q15" s="30"/>
      <c r="R15" s="28"/>
      <c r="S15" s="10"/>
      <c r="T15" s="11"/>
    </row>
    <row r="16" spans="1:20" ht="17.25" customHeight="1">
      <c r="A16" s="31"/>
      <c r="B16" s="35" t="s">
        <v>30</v>
      </c>
      <c r="C16" s="33"/>
      <c r="D16" s="28"/>
      <c r="E16" s="29"/>
      <c r="F16" s="28"/>
      <c r="G16" s="29"/>
      <c r="H16" s="28"/>
      <c r="I16" s="30"/>
      <c r="J16" s="28"/>
      <c r="K16" s="29"/>
      <c r="L16" s="28"/>
      <c r="M16" s="29"/>
      <c r="N16" s="28"/>
      <c r="O16" s="30"/>
      <c r="P16" s="28"/>
      <c r="Q16" s="30"/>
      <c r="R16" s="28"/>
      <c r="S16" s="10"/>
      <c r="T16" s="11"/>
    </row>
    <row r="17" spans="1:20" ht="17.25" customHeight="1">
      <c r="A17" s="31"/>
      <c r="B17" s="35" t="s">
        <v>31</v>
      </c>
      <c r="C17" s="29"/>
      <c r="D17" s="28"/>
      <c r="E17" s="29"/>
      <c r="F17" s="28"/>
      <c r="G17" s="29"/>
      <c r="H17" s="28"/>
      <c r="I17" s="30"/>
      <c r="J17" s="28"/>
      <c r="K17" s="29"/>
      <c r="L17" s="28"/>
      <c r="M17" s="29"/>
      <c r="N17" s="28"/>
      <c r="O17" s="30"/>
      <c r="P17" s="28"/>
      <c r="Q17" s="30"/>
      <c r="R17" s="28"/>
      <c r="S17" s="10"/>
      <c r="T17" s="11"/>
    </row>
    <row r="18" spans="1:20" ht="17.25" customHeight="1">
      <c r="A18" s="38"/>
      <c r="B18" s="39" t="s">
        <v>32</v>
      </c>
      <c r="C18" s="40"/>
      <c r="D18" s="41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10"/>
      <c r="T18" s="11"/>
    </row>
    <row r="19" spans="1:20" ht="17.25" customHeight="1">
      <c r="A19" s="42"/>
      <c r="B19" s="4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0"/>
      <c r="T19" s="11"/>
    </row>
    <row r="20" spans="1:20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6" t="s">
        <v>6</v>
      </c>
      <c r="N20" s="16"/>
      <c r="O20" s="14" t="s">
        <v>7</v>
      </c>
      <c r="P20" s="14"/>
      <c r="Q20" s="14" t="s">
        <v>8</v>
      </c>
      <c r="R20" s="14"/>
      <c r="S20" s="10"/>
      <c r="T20" s="11"/>
    </row>
    <row r="21" spans="1:20" ht="17.25" customHeight="1">
      <c r="A21" s="17"/>
      <c r="B21" s="18"/>
      <c r="C21" s="19"/>
      <c r="D21" s="20" t="s">
        <v>9</v>
      </c>
      <c r="E21" s="19" t="s">
        <v>10</v>
      </c>
      <c r="F21" s="20" t="s">
        <v>9</v>
      </c>
      <c r="G21" s="19" t="s">
        <v>11</v>
      </c>
      <c r="H21" s="20" t="s">
        <v>9</v>
      </c>
      <c r="I21" s="19" t="s">
        <v>12</v>
      </c>
      <c r="J21" s="20" t="s">
        <v>9</v>
      </c>
      <c r="K21" s="19" t="s">
        <v>13</v>
      </c>
      <c r="L21" s="20" t="s">
        <v>9</v>
      </c>
      <c r="M21" s="19" t="s">
        <v>14</v>
      </c>
      <c r="N21" s="20" t="s">
        <v>9</v>
      </c>
      <c r="O21" s="19" t="s">
        <v>15</v>
      </c>
      <c r="P21" s="20" t="s">
        <v>9</v>
      </c>
      <c r="Q21" s="21" t="s">
        <v>16</v>
      </c>
      <c r="R21" s="20" t="s">
        <v>9</v>
      </c>
      <c r="S21" s="10"/>
      <c r="T21" s="11"/>
    </row>
    <row r="22" spans="1:20" ht="17.25" customHeight="1">
      <c r="A22" s="22"/>
      <c r="B22" s="23" t="s">
        <v>17</v>
      </c>
      <c r="C22" s="14" t="s">
        <v>18</v>
      </c>
      <c r="D22" s="24" t="s">
        <v>19</v>
      </c>
      <c r="E22" s="14" t="s">
        <v>18</v>
      </c>
      <c r="F22" s="24" t="s">
        <v>19</v>
      </c>
      <c r="G22" s="14" t="s">
        <v>18</v>
      </c>
      <c r="H22" s="24" t="s">
        <v>19</v>
      </c>
      <c r="I22" s="14" t="s">
        <v>18</v>
      </c>
      <c r="J22" s="24" t="s">
        <v>19</v>
      </c>
      <c r="K22" s="14" t="s">
        <v>18</v>
      </c>
      <c r="L22" s="24" t="s">
        <v>19</v>
      </c>
      <c r="M22" s="14" t="s">
        <v>18</v>
      </c>
      <c r="N22" s="24" t="s">
        <v>19</v>
      </c>
      <c r="O22" s="14" t="s">
        <v>18</v>
      </c>
      <c r="P22" s="24" t="s">
        <v>19</v>
      </c>
      <c r="Q22" s="14" t="s">
        <v>18</v>
      </c>
      <c r="R22" s="24" t="s">
        <v>19</v>
      </c>
      <c r="S22" s="10"/>
      <c r="T22" s="11"/>
    </row>
    <row r="23" spans="1:20" ht="17.25" customHeight="1">
      <c r="A23" s="25"/>
      <c r="B23" s="26" t="s">
        <v>33</v>
      </c>
      <c r="C23" s="29">
        <v>152841</v>
      </c>
      <c r="D23" s="28">
        <f aca="true" t="shared" si="11" ref="D23:D35">(C23/C40)*100-100</f>
        <v>24.690804072575375</v>
      </c>
      <c r="E23" s="29">
        <v>117615</v>
      </c>
      <c r="F23" s="28">
        <f aca="true" t="shared" si="12" ref="F23:F35">(E23/E40)*100-100</f>
        <v>29.934046995658377</v>
      </c>
      <c r="G23" s="29">
        <v>4390</v>
      </c>
      <c r="H23" s="28">
        <f aca="true" t="shared" si="13" ref="H23:H35">(G23/G40)*100-100</f>
        <v>57.74344232842256</v>
      </c>
      <c r="I23" s="30">
        <f aca="true" t="shared" si="14" ref="I23:I34">E23+G23</f>
        <v>122005</v>
      </c>
      <c r="J23" s="28">
        <f aca="true" t="shared" si="15" ref="J23:J35">(I23/I40)*100-100</f>
        <v>30.763542046258408</v>
      </c>
      <c r="K23" s="29">
        <v>17622</v>
      </c>
      <c r="L23" s="28">
        <f aca="true" t="shared" si="16" ref="L23:L35">(K23/K40)*100-100</f>
        <v>14.124732854089771</v>
      </c>
      <c r="M23" s="29">
        <v>13214</v>
      </c>
      <c r="N23" s="28">
        <f aca="true" t="shared" si="17" ref="N23:N35">(M23/M40)*100-100</f>
        <v>-4.474806621846312</v>
      </c>
      <c r="O23" s="30">
        <f aca="true" t="shared" si="18" ref="O23:O34">K23+M23</f>
        <v>30836</v>
      </c>
      <c r="P23" s="28">
        <f aca="true" t="shared" si="19" ref="P23:P35">(O23/O40)*100-100</f>
        <v>5.3357928537268435</v>
      </c>
      <c r="Q23" s="30">
        <f aca="true" t="shared" si="20" ref="Q23:Q34">G23+K23+M23</f>
        <v>35226</v>
      </c>
      <c r="R23" s="28">
        <f aca="true" t="shared" si="21" ref="R23:R35">(Q23/Q40)*100-100</f>
        <v>9.885516423869987</v>
      </c>
      <c r="S23" s="10"/>
      <c r="T23" s="11"/>
    </row>
    <row r="24" spans="1:20" ht="17.25" customHeight="1">
      <c r="A24" s="31"/>
      <c r="B24" s="32" t="s">
        <v>34</v>
      </c>
      <c r="C24" s="29">
        <v>156889</v>
      </c>
      <c r="D24" s="28">
        <f t="shared" si="11"/>
        <v>11.293263057835404</v>
      </c>
      <c r="E24" s="29">
        <v>119577</v>
      </c>
      <c r="F24" s="28">
        <f t="shared" si="12"/>
        <v>13.753936015373043</v>
      </c>
      <c r="G24" s="29">
        <v>4407</v>
      </c>
      <c r="H24" s="28">
        <f t="shared" si="13"/>
        <v>43.3636955107352</v>
      </c>
      <c r="I24" s="30">
        <f t="shared" si="14"/>
        <v>123984</v>
      </c>
      <c r="J24" s="28">
        <f t="shared" si="15"/>
        <v>14.595214108121596</v>
      </c>
      <c r="K24" s="29">
        <v>19016</v>
      </c>
      <c r="L24" s="28">
        <f t="shared" si="16"/>
        <v>5.3809919645331235</v>
      </c>
      <c r="M24" s="29">
        <v>13889</v>
      </c>
      <c r="N24" s="28">
        <f t="shared" si="17"/>
        <v>-5.7158373498065345</v>
      </c>
      <c r="O24" s="30">
        <f t="shared" si="18"/>
        <v>32905</v>
      </c>
      <c r="P24" s="28">
        <f t="shared" si="19"/>
        <v>0.393580668782036</v>
      </c>
      <c r="Q24" s="30">
        <f t="shared" si="20"/>
        <v>37312</v>
      </c>
      <c r="R24" s="28">
        <f t="shared" si="21"/>
        <v>4.078103207810329</v>
      </c>
      <c r="S24" s="10"/>
      <c r="T24" s="11"/>
    </row>
    <row r="25" spans="1:20" ht="17.25" customHeight="1">
      <c r="A25" s="31"/>
      <c r="B25" s="32" t="s">
        <v>22</v>
      </c>
      <c r="C25" s="33">
        <v>193937</v>
      </c>
      <c r="D25" s="28">
        <f t="shared" si="11"/>
        <v>4.509373871713478</v>
      </c>
      <c r="E25" s="33">
        <v>147781</v>
      </c>
      <c r="F25" s="28">
        <f t="shared" si="12"/>
        <v>4.181911751228412</v>
      </c>
      <c r="G25" s="33">
        <v>5231</v>
      </c>
      <c r="H25" s="28">
        <f t="shared" si="13"/>
        <v>25.9571394172887</v>
      </c>
      <c r="I25" s="30">
        <f t="shared" si="14"/>
        <v>153012</v>
      </c>
      <c r="J25" s="28">
        <f t="shared" si="15"/>
        <v>4.801304091724774</v>
      </c>
      <c r="K25" s="33">
        <v>23701</v>
      </c>
      <c r="L25" s="28">
        <f t="shared" si="16"/>
        <v>2.8689236111111143</v>
      </c>
      <c r="M25" s="33">
        <v>17224</v>
      </c>
      <c r="N25" s="28">
        <f t="shared" si="17"/>
        <v>4.217341320263813</v>
      </c>
      <c r="O25" s="30">
        <f t="shared" si="18"/>
        <v>40925</v>
      </c>
      <c r="P25" s="28">
        <f t="shared" si="19"/>
        <v>3.4321530568403062</v>
      </c>
      <c r="Q25" s="30">
        <f t="shared" si="20"/>
        <v>46156</v>
      </c>
      <c r="R25" s="28">
        <f t="shared" si="21"/>
        <v>5.571820677035674</v>
      </c>
      <c r="S25" s="10"/>
      <c r="T25" s="11"/>
    </row>
    <row r="26" spans="1:20" ht="17.25" customHeight="1">
      <c r="A26" s="31"/>
      <c r="B26" s="32" t="s">
        <v>23</v>
      </c>
      <c r="C26" s="34">
        <v>129605</v>
      </c>
      <c r="D26" s="28">
        <f t="shared" si="11"/>
        <v>7.236531826343096</v>
      </c>
      <c r="E26" s="34">
        <v>96483</v>
      </c>
      <c r="F26" s="28">
        <f t="shared" si="12"/>
        <v>6.278708568784893</v>
      </c>
      <c r="G26" s="34">
        <v>3362</v>
      </c>
      <c r="H26" s="28">
        <f t="shared" si="13"/>
        <v>21.94414218353282</v>
      </c>
      <c r="I26" s="30">
        <f t="shared" si="14"/>
        <v>99845</v>
      </c>
      <c r="J26" s="28">
        <f t="shared" si="15"/>
        <v>6.740431900791094</v>
      </c>
      <c r="K26" s="33">
        <v>17202</v>
      </c>
      <c r="L26" s="28">
        <f t="shared" si="16"/>
        <v>16.57630794253184</v>
      </c>
      <c r="M26" s="33">
        <v>12558</v>
      </c>
      <c r="N26" s="28">
        <f t="shared" si="17"/>
        <v>-0.03979941096872608</v>
      </c>
      <c r="O26" s="30">
        <f t="shared" si="18"/>
        <v>29760</v>
      </c>
      <c r="P26" s="28">
        <f t="shared" si="19"/>
        <v>8.935173322595986</v>
      </c>
      <c r="Q26" s="30">
        <f t="shared" si="20"/>
        <v>33122</v>
      </c>
      <c r="R26" s="28">
        <f t="shared" si="21"/>
        <v>10.127676552733078</v>
      </c>
      <c r="S26" s="10"/>
      <c r="T26" s="11"/>
    </row>
    <row r="27" spans="1:20" ht="17.25" customHeight="1">
      <c r="A27" s="31"/>
      <c r="B27" s="32" t="s">
        <v>24</v>
      </c>
      <c r="C27" s="34">
        <v>120068</v>
      </c>
      <c r="D27" s="28">
        <f t="shared" si="11"/>
        <v>19.97322115528732</v>
      </c>
      <c r="E27" s="34">
        <v>92238</v>
      </c>
      <c r="F27" s="28">
        <f t="shared" si="12"/>
        <v>22.24887675444991</v>
      </c>
      <c r="G27" s="34">
        <v>2780</v>
      </c>
      <c r="H27" s="28">
        <f t="shared" si="13"/>
        <v>67.5708257986739</v>
      </c>
      <c r="I27" s="30">
        <f t="shared" si="14"/>
        <v>95018</v>
      </c>
      <c r="J27" s="28">
        <f t="shared" si="15"/>
        <v>23.223965763195437</v>
      </c>
      <c r="K27" s="33">
        <v>14246</v>
      </c>
      <c r="L27" s="28">
        <f t="shared" si="16"/>
        <v>13.01864339547798</v>
      </c>
      <c r="M27" s="33">
        <v>10804</v>
      </c>
      <c r="N27" s="28">
        <f t="shared" si="17"/>
        <v>4.245465071401</v>
      </c>
      <c r="O27" s="30">
        <f t="shared" si="18"/>
        <v>25050</v>
      </c>
      <c r="P27" s="28">
        <f t="shared" si="19"/>
        <v>9.060037441769325</v>
      </c>
      <c r="Q27" s="30">
        <f t="shared" si="20"/>
        <v>27830</v>
      </c>
      <c r="R27" s="28">
        <f t="shared" si="21"/>
        <v>13.001461750852684</v>
      </c>
      <c r="S27" s="10"/>
      <c r="T27" s="11"/>
    </row>
    <row r="28" spans="1:20" ht="17.25" customHeight="1">
      <c r="A28" s="31"/>
      <c r="B28" s="32" t="s">
        <v>25</v>
      </c>
      <c r="C28" s="33">
        <v>132925</v>
      </c>
      <c r="D28" s="28">
        <f t="shared" si="11"/>
        <v>1.9629351211205375</v>
      </c>
      <c r="E28" s="34">
        <v>105273</v>
      </c>
      <c r="F28" s="28">
        <f t="shared" si="12"/>
        <v>6.98801792737585</v>
      </c>
      <c r="G28" s="34">
        <v>3244</v>
      </c>
      <c r="H28" s="28">
        <f t="shared" si="13"/>
        <v>15.280739161336172</v>
      </c>
      <c r="I28" s="30">
        <f t="shared" si="14"/>
        <v>108517</v>
      </c>
      <c r="J28" s="28">
        <f t="shared" si="15"/>
        <v>7.218582960350162</v>
      </c>
      <c r="K28" s="33">
        <v>14871</v>
      </c>
      <c r="L28" s="28">
        <f t="shared" si="16"/>
        <v>-7.345794392523359</v>
      </c>
      <c r="M28" s="33">
        <v>9537</v>
      </c>
      <c r="N28" s="28">
        <f t="shared" si="17"/>
        <v>-27.226249523082785</v>
      </c>
      <c r="O28" s="30">
        <f t="shared" si="18"/>
        <v>24408</v>
      </c>
      <c r="P28" s="28">
        <f t="shared" si="19"/>
        <v>-16.28194134796776</v>
      </c>
      <c r="Q28" s="30">
        <f t="shared" si="20"/>
        <v>27652</v>
      </c>
      <c r="R28" s="28">
        <f t="shared" si="21"/>
        <v>-13.503706715881009</v>
      </c>
      <c r="S28" s="10"/>
      <c r="T28" s="11"/>
    </row>
    <row r="29" spans="1:20" ht="17.25" customHeight="1">
      <c r="A29" s="31"/>
      <c r="B29" s="35" t="s">
        <v>26</v>
      </c>
      <c r="C29" s="36">
        <v>125811</v>
      </c>
      <c r="D29" s="28">
        <f t="shared" si="11"/>
        <v>-6.945214902256637</v>
      </c>
      <c r="E29" s="36">
        <v>99340</v>
      </c>
      <c r="F29" s="28">
        <f t="shared" si="12"/>
        <v>-2.0643965534239044</v>
      </c>
      <c r="G29" s="36">
        <v>3083</v>
      </c>
      <c r="H29" s="28">
        <f t="shared" si="13"/>
        <v>24.414850686037127</v>
      </c>
      <c r="I29" s="30">
        <f t="shared" si="14"/>
        <v>102423</v>
      </c>
      <c r="J29" s="28">
        <f t="shared" si="15"/>
        <v>-1.4329432596812808</v>
      </c>
      <c r="K29" s="33">
        <v>13031</v>
      </c>
      <c r="L29" s="28">
        <f t="shared" si="16"/>
        <v>-21.937339004373086</v>
      </c>
      <c r="M29" s="36">
        <v>10357</v>
      </c>
      <c r="N29" s="28">
        <f t="shared" si="17"/>
        <v>-29.042203343381743</v>
      </c>
      <c r="O29" s="30">
        <f t="shared" si="18"/>
        <v>23388</v>
      </c>
      <c r="P29" s="28">
        <f t="shared" si="19"/>
        <v>-25.25168589600179</v>
      </c>
      <c r="Q29" s="30">
        <f t="shared" si="20"/>
        <v>26471</v>
      </c>
      <c r="R29" s="28">
        <f t="shared" si="21"/>
        <v>-21.606894305090776</v>
      </c>
      <c r="S29" s="10"/>
      <c r="T29" s="11"/>
    </row>
    <row r="30" spans="1:20" ht="17.25" customHeight="1">
      <c r="A30" s="37"/>
      <c r="B30" s="35" t="s">
        <v>27</v>
      </c>
      <c r="C30" s="36">
        <v>126476</v>
      </c>
      <c r="D30" s="28">
        <f t="shared" si="11"/>
        <v>13.976227166635141</v>
      </c>
      <c r="E30" s="36">
        <v>97238</v>
      </c>
      <c r="F30" s="28">
        <f t="shared" si="12"/>
        <v>21.81091610607939</v>
      </c>
      <c r="G30" s="36">
        <v>2536</v>
      </c>
      <c r="H30" s="28">
        <f t="shared" si="13"/>
        <v>-22.612145254806222</v>
      </c>
      <c r="I30" s="30">
        <f t="shared" si="14"/>
        <v>99774</v>
      </c>
      <c r="J30" s="28">
        <f t="shared" si="15"/>
        <v>20.059202926453594</v>
      </c>
      <c r="K30" s="33">
        <v>14380</v>
      </c>
      <c r="L30" s="28">
        <f t="shared" si="16"/>
        <v>-2.9755077255245936</v>
      </c>
      <c r="M30" s="36">
        <v>12322</v>
      </c>
      <c r="N30" s="28">
        <f t="shared" si="17"/>
        <v>-5.520625670909368</v>
      </c>
      <c r="O30" s="30">
        <f t="shared" si="18"/>
        <v>26702</v>
      </c>
      <c r="P30" s="28">
        <f t="shared" si="19"/>
        <v>-4.166816207874248</v>
      </c>
      <c r="Q30" s="30">
        <f t="shared" si="20"/>
        <v>29238</v>
      </c>
      <c r="R30" s="28">
        <f t="shared" si="21"/>
        <v>-6.107899807321772</v>
      </c>
      <c r="S30" s="10"/>
      <c r="T30" s="11"/>
    </row>
    <row r="31" spans="1:20" ht="17.25" customHeight="1">
      <c r="A31" s="37"/>
      <c r="B31" s="35" t="s">
        <v>28</v>
      </c>
      <c r="C31" s="33">
        <v>165285</v>
      </c>
      <c r="D31" s="28">
        <f t="shared" si="11"/>
        <v>7.944044252584547</v>
      </c>
      <c r="E31" s="33">
        <v>125583</v>
      </c>
      <c r="F31" s="28">
        <f t="shared" si="12"/>
        <v>10.825479190935084</v>
      </c>
      <c r="G31" s="33">
        <v>3173</v>
      </c>
      <c r="H31" s="28">
        <f t="shared" si="13"/>
        <v>-26.482854494902682</v>
      </c>
      <c r="I31" s="30">
        <f t="shared" si="14"/>
        <v>128756</v>
      </c>
      <c r="J31" s="28">
        <f t="shared" si="15"/>
        <v>9.456610446137105</v>
      </c>
      <c r="K31" s="29">
        <v>18911</v>
      </c>
      <c r="L31" s="28">
        <f t="shared" si="16"/>
        <v>2.0065807217217753</v>
      </c>
      <c r="M31" s="29">
        <v>17618</v>
      </c>
      <c r="N31" s="28">
        <f t="shared" si="17"/>
        <v>3.9410029498525176</v>
      </c>
      <c r="O31" s="30">
        <f t="shared" si="18"/>
        <v>36529</v>
      </c>
      <c r="P31" s="28">
        <f t="shared" si="19"/>
        <v>2.930485502550084</v>
      </c>
      <c r="Q31" s="30">
        <f t="shared" si="20"/>
        <v>39702</v>
      </c>
      <c r="R31" s="28">
        <f t="shared" si="21"/>
        <v>-0.25876146212787887</v>
      </c>
      <c r="S31" s="10"/>
      <c r="T31" s="11"/>
    </row>
    <row r="32" spans="1:20" ht="17.25" customHeight="1">
      <c r="A32" s="31"/>
      <c r="B32" s="35" t="s">
        <v>29</v>
      </c>
      <c r="C32" s="33">
        <v>154528</v>
      </c>
      <c r="D32" s="28">
        <f t="shared" si="11"/>
        <v>4.681710101140112</v>
      </c>
      <c r="E32" s="29">
        <v>119802</v>
      </c>
      <c r="F32" s="28">
        <f t="shared" si="12"/>
        <v>9.301413230906789</v>
      </c>
      <c r="G32" s="29">
        <v>2631</v>
      </c>
      <c r="H32" s="28">
        <f t="shared" si="13"/>
        <v>-28.212824010914048</v>
      </c>
      <c r="I32" s="30">
        <f t="shared" si="14"/>
        <v>122433</v>
      </c>
      <c r="J32" s="28">
        <f t="shared" si="15"/>
        <v>8.087612119499951</v>
      </c>
      <c r="K32" s="29">
        <v>17673</v>
      </c>
      <c r="L32" s="28">
        <f t="shared" si="16"/>
        <v>-7.524462351525301</v>
      </c>
      <c r="M32" s="29">
        <v>14422</v>
      </c>
      <c r="N32" s="28">
        <f t="shared" si="17"/>
        <v>-5.330182486543251</v>
      </c>
      <c r="O32" s="30">
        <f t="shared" si="18"/>
        <v>32095</v>
      </c>
      <c r="P32" s="28">
        <f t="shared" si="19"/>
        <v>-6.551171931867813</v>
      </c>
      <c r="Q32" s="30">
        <f t="shared" si="20"/>
        <v>34726</v>
      </c>
      <c r="R32" s="28">
        <f t="shared" si="21"/>
        <v>-8.639831623257038</v>
      </c>
      <c r="S32" s="10"/>
      <c r="T32" s="11"/>
    </row>
    <row r="33" spans="1:20" ht="17.25" customHeight="1">
      <c r="A33" s="31"/>
      <c r="B33" s="35" t="s">
        <v>30</v>
      </c>
      <c r="C33" s="33">
        <v>156035</v>
      </c>
      <c r="D33" s="28">
        <f t="shared" si="11"/>
        <v>0.31953606192698203</v>
      </c>
      <c r="E33" s="29">
        <v>119459</v>
      </c>
      <c r="F33" s="28">
        <f t="shared" si="12"/>
        <v>3.7375710998219773</v>
      </c>
      <c r="G33" s="29">
        <v>3084</v>
      </c>
      <c r="H33" s="28">
        <f t="shared" si="13"/>
        <v>-27.554615926708948</v>
      </c>
      <c r="I33" s="30">
        <f t="shared" si="14"/>
        <v>122543</v>
      </c>
      <c r="J33" s="28">
        <f t="shared" si="15"/>
        <v>2.6220145379023876</v>
      </c>
      <c r="K33" s="29">
        <v>19566</v>
      </c>
      <c r="L33" s="28">
        <f t="shared" si="16"/>
        <v>-7.1865661021773235</v>
      </c>
      <c r="M33" s="29">
        <v>13926</v>
      </c>
      <c r="N33" s="28">
        <f t="shared" si="17"/>
        <v>-7.437686939182456</v>
      </c>
      <c r="O33" s="30">
        <f t="shared" si="18"/>
        <v>33492</v>
      </c>
      <c r="P33" s="28">
        <f t="shared" si="19"/>
        <v>-7.2911476498920536</v>
      </c>
      <c r="Q33" s="30">
        <f t="shared" si="20"/>
        <v>36576</v>
      </c>
      <c r="R33" s="28">
        <f t="shared" si="21"/>
        <v>-9.42723423222644</v>
      </c>
      <c r="S33" s="10"/>
      <c r="T33" s="11"/>
    </row>
    <row r="34" spans="1:20" ht="17.25" customHeight="1">
      <c r="A34" s="31"/>
      <c r="B34" s="35" t="s">
        <v>31</v>
      </c>
      <c r="C34" s="29">
        <v>130519</v>
      </c>
      <c r="D34" s="28">
        <f t="shared" si="11"/>
        <v>-3.5150878956784055</v>
      </c>
      <c r="E34" s="29">
        <v>100941</v>
      </c>
      <c r="F34" s="28">
        <f t="shared" si="12"/>
        <v>-2.5073162251175916</v>
      </c>
      <c r="G34" s="29">
        <v>2992</v>
      </c>
      <c r="H34" s="28">
        <f t="shared" si="13"/>
        <v>-20.234604105571847</v>
      </c>
      <c r="I34" s="30">
        <f t="shared" si="14"/>
        <v>103933</v>
      </c>
      <c r="J34" s="28">
        <f t="shared" si="15"/>
        <v>-3.127097159048546</v>
      </c>
      <c r="K34" s="29">
        <v>14919</v>
      </c>
      <c r="L34" s="28">
        <f t="shared" si="16"/>
        <v>-5.731075445469486</v>
      </c>
      <c r="M34" s="29">
        <v>11667</v>
      </c>
      <c r="N34" s="28">
        <f t="shared" si="17"/>
        <v>-4.05427631578948</v>
      </c>
      <c r="O34" s="30">
        <f t="shared" si="18"/>
        <v>26586</v>
      </c>
      <c r="P34" s="28">
        <f t="shared" si="19"/>
        <v>-5.002501250625315</v>
      </c>
      <c r="Q34" s="30">
        <f t="shared" si="20"/>
        <v>29578</v>
      </c>
      <c r="R34" s="28">
        <f t="shared" si="21"/>
        <v>-6.80278539244415</v>
      </c>
      <c r="S34" s="10"/>
      <c r="T34" s="11"/>
    </row>
    <row r="35" spans="1:20" ht="17.25" customHeight="1">
      <c r="A35" s="38"/>
      <c r="B35" s="39" t="s">
        <v>32</v>
      </c>
      <c r="C35" s="40">
        <f>SUM(C23:C34)</f>
        <v>1744919</v>
      </c>
      <c r="D35" s="41">
        <f t="shared" si="11"/>
        <v>6.518567444949625</v>
      </c>
      <c r="E35" s="40">
        <f>SUM(E23:E34)</f>
        <v>1341330</v>
      </c>
      <c r="F35" s="41">
        <f t="shared" si="12"/>
        <v>9.496862841777173</v>
      </c>
      <c r="G35" s="40">
        <f>SUM(G23:G34)</f>
        <v>40913</v>
      </c>
      <c r="H35" s="41">
        <f t="shared" si="13"/>
        <v>4.948183870305755</v>
      </c>
      <c r="I35" s="40">
        <f>SUM(I23:I34)</f>
        <v>1382243</v>
      </c>
      <c r="J35" s="41">
        <f t="shared" si="15"/>
        <v>9.356571079559941</v>
      </c>
      <c r="K35" s="40">
        <f>SUM(K23:K34)</f>
        <v>205138</v>
      </c>
      <c r="L35" s="41">
        <f t="shared" si="16"/>
        <v>-0.42231369655547724</v>
      </c>
      <c r="M35" s="40">
        <f>SUM(M23:M34)</f>
        <v>157538</v>
      </c>
      <c r="N35" s="41">
        <f t="shared" si="17"/>
        <v>-6.311031816830209</v>
      </c>
      <c r="O35" s="40">
        <f>SUM(O23:O34)</f>
        <v>362676</v>
      </c>
      <c r="P35" s="41">
        <f t="shared" si="19"/>
        <v>-3.06875704916105</v>
      </c>
      <c r="Q35" s="40">
        <f>SUM(Q23:Q34)</f>
        <v>403589</v>
      </c>
      <c r="R35" s="41">
        <f t="shared" si="21"/>
        <v>-2.3122800393085186</v>
      </c>
      <c r="S35" s="10"/>
      <c r="T35" s="11"/>
    </row>
    <row r="36" spans="1:20" ht="17.25" customHeight="1">
      <c r="A36" s="42"/>
      <c r="B36" s="43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6" t="s">
        <v>6</v>
      </c>
      <c r="N37" s="16"/>
      <c r="O37" s="14" t="s">
        <v>7</v>
      </c>
      <c r="P37" s="14"/>
      <c r="Q37" s="14" t="s">
        <v>8</v>
      </c>
      <c r="R37" s="14"/>
      <c r="S37" s="10"/>
      <c r="T37" s="11"/>
    </row>
    <row r="38" spans="1:20" ht="17.25" customHeight="1">
      <c r="A38" s="17"/>
      <c r="B38" s="18"/>
      <c r="C38" s="19"/>
      <c r="D38" s="20" t="s">
        <v>9</v>
      </c>
      <c r="E38" s="19" t="s">
        <v>10</v>
      </c>
      <c r="F38" s="20" t="s">
        <v>9</v>
      </c>
      <c r="G38" s="19" t="s">
        <v>11</v>
      </c>
      <c r="H38" s="20" t="s">
        <v>9</v>
      </c>
      <c r="I38" s="19" t="s">
        <v>12</v>
      </c>
      <c r="J38" s="20" t="s">
        <v>9</v>
      </c>
      <c r="K38" s="19" t="s">
        <v>13</v>
      </c>
      <c r="L38" s="20" t="s">
        <v>9</v>
      </c>
      <c r="M38" s="19" t="s">
        <v>14</v>
      </c>
      <c r="N38" s="20" t="s">
        <v>9</v>
      </c>
      <c r="O38" s="19" t="s">
        <v>15</v>
      </c>
      <c r="P38" s="20" t="s">
        <v>9</v>
      </c>
      <c r="Q38" s="21" t="s">
        <v>16</v>
      </c>
      <c r="R38" s="20" t="s">
        <v>9</v>
      </c>
      <c r="S38" s="10"/>
      <c r="T38" s="11"/>
    </row>
    <row r="39" spans="1:20" ht="17.25" customHeight="1">
      <c r="A39" s="22"/>
      <c r="B39" s="23" t="s">
        <v>17</v>
      </c>
      <c r="C39" s="14" t="s">
        <v>18</v>
      </c>
      <c r="D39" s="24" t="s">
        <v>19</v>
      </c>
      <c r="E39" s="14" t="s">
        <v>18</v>
      </c>
      <c r="F39" s="24" t="s">
        <v>19</v>
      </c>
      <c r="G39" s="14" t="s">
        <v>18</v>
      </c>
      <c r="H39" s="24" t="s">
        <v>19</v>
      </c>
      <c r="I39" s="14" t="s">
        <v>18</v>
      </c>
      <c r="J39" s="24" t="s">
        <v>19</v>
      </c>
      <c r="K39" s="14" t="s">
        <v>18</v>
      </c>
      <c r="L39" s="24" t="s">
        <v>19</v>
      </c>
      <c r="M39" s="14" t="s">
        <v>18</v>
      </c>
      <c r="N39" s="24" t="s">
        <v>19</v>
      </c>
      <c r="O39" s="14" t="s">
        <v>18</v>
      </c>
      <c r="P39" s="24" t="s">
        <v>19</v>
      </c>
      <c r="Q39" s="14" t="s">
        <v>18</v>
      </c>
      <c r="R39" s="24" t="s">
        <v>19</v>
      </c>
      <c r="S39" s="10"/>
      <c r="T39" s="11"/>
    </row>
    <row r="40" spans="1:20" ht="17.25" customHeight="1">
      <c r="A40" s="25"/>
      <c r="B40" s="26" t="s">
        <v>35</v>
      </c>
      <c r="C40" s="29">
        <v>122576</v>
      </c>
      <c r="D40" s="28">
        <f aca="true" t="shared" si="22" ref="D40:D52">(C40/C57)*100-100</f>
        <v>-17.09435238417315</v>
      </c>
      <c r="E40" s="29">
        <v>90519</v>
      </c>
      <c r="F40" s="28">
        <f aca="true" t="shared" si="23" ref="F40:F52">(E40/E57)*100-100</f>
        <v>-22.145578711070215</v>
      </c>
      <c r="G40" s="29">
        <v>2783</v>
      </c>
      <c r="H40" s="28">
        <f aca="true" t="shared" si="24" ref="H40:H52">(G40/G57)*100-100</f>
        <v>4.037383177570092</v>
      </c>
      <c r="I40" s="30">
        <f aca="true" t="shared" si="25" ref="I40:I51">E40+G40</f>
        <v>93302</v>
      </c>
      <c r="J40" s="28">
        <f aca="true" t="shared" si="26" ref="J40:J52">(I40/I57)*100-100</f>
        <v>-21.556725126532257</v>
      </c>
      <c r="K40" s="29">
        <v>15441</v>
      </c>
      <c r="L40" s="28">
        <f aca="true" t="shared" si="27" ref="L40:L52">(K40/K57)*100-100</f>
        <v>9.736337147324292</v>
      </c>
      <c r="M40" s="29">
        <v>13833</v>
      </c>
      <c r="N40" s="28">
        <f aca="true" t="shared" si="28" ref="N40:N52">(M40/M57)*100-100</f>
        <v>-6.76686661724068</v>
      </c>
      <c r="O40" s="30">
        <f aca="true" t="shared" si="29" ref="O40:O51">K40+M40</f>
        <v>29274</v>
      </c>
      <c r="P40" s="28">
        <f aca="true" t="shared" si="30" ref="P40:P52">(O40/O57)*100-100</f>
        <v>1.266085512660851</v>
      </c>
      <c r="Q40" s="30">
        <f aca="true" t="shared" si="31" ref="Q40:Q51">G40+K40+M40</f>
        <v>32057</v>
      </c>
      <c r="R40" s="28">
        <f aca="true" t="shared" si="32" ref="R40:R52">(Q40/Q57)*100-100</f>
        <v>1.5008073963841468</v>
      </c>
      <c r="S40" s="10"/>
      <c r="T40" s="11"/>
    </row>
    <row r="41" spans="1:20" ht="17.25" customHeight="1">
      <c r="A41" s="31"/>
      <c r="B41" s="32" t="s">
        <v>36</v>
      </c>
      <c r="C41" s="29">
        <v>140969</v>
      </c>
      <c r="D41" s="28">
        <f t="shared" si="22"/>
        <v>-17.04094723585561</v>
      </c>
      <c r="E41" s="29">
        <v>105119</v>
      </c>
      <c r="F41" s="28">
        <f t="shared" si="23"/>
        <v>-22.097719676589804</v>
      </c>
      <c r="G41" s="29">
        <v>3074</v>
      </c>
      <c r="H41" s="28">
        <f t="shared" si="24"/>
        <v>30.64173395665108</v>
      </c>
      <c r="I41" s="30">
        <f t="shared" si="25"/>
        <v>108193</v>
      </c>
      <c r="J41" s="28">
        <f t="shared" si="26"/>
        <v>-21.193823293757745</v>
      </c>
      <c r="K41" s="29">
        <v>18045</v>
      </c>
      <c r="L41" s="28">
        <f t="shared" si="27"/>
        <v>13.26261611850363</v>
      </c>
      <c r="M41" s="29">
        <v>14731</v>
      </c>
      <c r="N41" s="28">
        <f t="shared" si="28"/>
        <v>-11.811542145593862</v>
      </c>
      <c r="O41" s="30">
        <f t="shared" si="29"/>
        <v>32776</v>
      </c>
      <c r="P41" s="28">
        <f t="shared" si="30"/>
        <v>0.4289741389876127</v>
      </c>
      <c r="Q41" s="30">
        <f t="shared" si="31"/>
        <v>35850</v>
      </c>
      <c r="R41" s="28">
        <f t="shared" si="32"/>
        <v>2.4607733859213</v>
      </c>
      <c r="S41" s="10"/>
      <c r="T41" s="11"/>
    </row>
    <row r="42" spans="1:20" ht="17.25" customHeight="1">
      <c r="A42" s="31"/>
      <c r="B42" s="32" t="s">
        <v>22</v>
      </c>
      <c r="C42" s="33">
        <v>185569</v>
      </c>
      <c r="D42" s="28">
        <f t="shared" si="22"/>
        <v>-18.92620440475514</v>
      </c>
      <c r="E42" s="33">
        <v>141849</v>
      </c>
      <c r="F42" s="28">
        <f t="shared" si="23"/>
        <v>-21.693983339497763</v>
      </c>
      <c r="G42" s="33">
        <v>4153</v>
      </c>
      <c r="H42" s="28">
        <f t="shared" si="24"/>
        <v>-21.433976541808548</v>
      </c>
      <c r="I42" s="30">
        <f t="shared" si="25"/>
        <v>146002</v>
      </c>
      <c r="J42" s="28">
        <f t="shared" si="26"/>
        <v>-21.68661127590073</v>
      </c>
      <c r="K42" s="33">
        <v>23040</v>
      </c>
      <c r="L42" s="28">
        <f t="shared" si="27"/>
        <v>12.067707573325563</v>
      </c>
      <c r="M42" s="33">
        <v>16527</v>
      </c>
      <c r="N42" s="28">
        <f t="shared" si="28"/>
        <v>-24.523907384573235</v>
      </c>
      <c r="O42" s="30">
        <f t="shared" si="29"/>
        <v>39567</v>
      </c>
      <c r="P42" s="28">
        <f t="shared" si="30"/>
        <v>-6.804691916336907</v>
      </c>
      <c r="Q42" s="30">
        <f t="shared" si="31"/>
        <v>43720</v>
      </c>
      <c r="R42" s="28">
        <f t="shared" si="32"/>
        <v>-8.424448075070174</v>
      </c>
      <c r="S42" s="10"/>
      <c r="T42" s="11"/>
    </row>
    <row r="43" spans="1:20" ht="17.25" customHeight="1">
      <c r="A43" s="31"/>
      <c r="B43" s="32" t="s">
        <v>23</v>
      </c>
      <c r="C43" s="34">
        <v>120859</v>
      </c>
      <c r="D43" s="28">
        <f t="shared" si="22"/>
        <v>-13.388179818117976</v>
      </c>
      <c r="E43" s="34">
        <v>90783</v>
      </c>
      <c r="F43" s="28">
        <f t="shared" si="23"/>
        <v>-14.061361076138084</v>
      </c>
      <c r="G43" s="34">
        <v>2757</v>
      </c>
      <c r="H43" s="28">
        <f t="shared" si="24"/>
        <v>2.9115341545352607</v>
      </c>
      <c r="I43" s="30">
        <f t="shared" si="25"/>
        <v>93540</v>
      </c>
      <c r="J43" s="28">
        <f t="shared" si="26"/>
        <v>-13.641567266147206</v>
      </c>
      <c r="K43" s="33">
        <v>14756</v>
      </c>
      <c r="L43" s="28">
        <f t="shared" si="27"/>
        <v>-4.194260485651213</v>
      </c>
      <c r="M43" s="33">
        <v>12563</v>
      </c>
      <c r="N43" s="28">
        <f t="shared" si="28"/>
        <v>-20.60291980029072</v>
      </c>
      <c r="O43" s="30">
        <f t="shared" si="29"/>
        <v>27319</v>
      </c>
      <c r="P43" s="28">
        <f t="shared" si="30"/>
        <v>-12.50920736589272</v>
      </c>
      <c r="Q43" s="30">
        <f t="shared" si="31"/>
        <v>30076</v>
      </c>
      <c r="R43" s="28">
        <f t="shared" si="32"/>
        <v>-11.290703161868805</v>
      </c>
      <c r="S43" s="10"/>
      <c r="T43" s="11"/>
    </row>
    <row r="44" spans="1:20" ht="17.25" customHeight="1">
      <c r="A44" s="31"/>
      <c r="B44" s="32" t="s">
        <v>24</v>
      </c>
      <c r="C44" s="34">
        <v>100079</v>
      </c>
      <c r="D44" s="28">
        <f t="shared" si="22"/>
        <v>-20.298961518858306</v>
      </c>
      <c r="E44" s="34">
        <v>75451</v>
      </c>
      <c r="F44" s="28">
        <f t="shared" si="23"/>
        <v>-21.068103358091847</v>
      </c>
      <c r="G44" s="34">
        <v>1659</v>
      </c>
      <c r="H44" s="28">
        <f t="shared" si="24"/>
        <v>-9.443231441048042</v>
      </c>
      <c r="I44" s="30">
        <f t="shared" si="25"/>
        <v>77110</v>
      </c>
      <c r="J44" s="28">
        <f t="shared" si="26"/>
        <v>-20.849500112910846</v>
      </c>
      <c r="K44" s="33">
        <v>12605</v>
      </c>
      <c r="L44" s="28">
        <f t="shared" si="27"/>
        <v>-9.329592864336064</v>
      </c>
      <c r="M44" s="33">
        <v>10364</v>
      </c>
      <c r="N44" s="28">
        <f t="shared" si="28"/>
        <v>-27.23953945520921</v>
      </c>
      <c r="O44" s="30">
        <f t="shared" si="29"/>
        <v>22969</v>
      </c>
      <c r="P44" s="28">
        <f t="shared" si="30"/>
        <v>-18.393377389327085</v>
      </c>
      <c r="Q44" s="30">
        <f t="shared" si="31"/>
        <v>24628</v>
      </c>
      <c r="R44" s="28">
        <f t="shared" si="32"/>
        <v>-17.846420708519588</v>
      </c>
      <c r="S44" s="10"/>
      <c r="T44" s="11"/>
    </row>
    <row r="45" spans="1:20" ht="17.25" customHeight="1">
      <c r="A45" s="31"/>
      <c r="B45" s="32" t="s">
        <v>25</v>
      </c>
      <c r="C45" s="33">
        <v>130366</v>
      </c>
      <c r="D45" s="28">
        <f t="shared" si="22"/>
        <v>-0.43380634518153727</v>
      </c>
      <c r="E45" s="34">
        <v>98397</v>
      </c>
      <c r="F45" s="28">
        <f t="shared" si="23"/>
        <v>-0.11977871390143946</v>
      </c>
      <c r="G45" s="34">
        <v>2814</v>
      </c>
      <c r="H45" s="28">
        <f t="shared" si="24"/>
        <v>3.7228160707703637</v>
      </c>
      <c r="I45" s="30">
        <f t="shared" si="25"/>
        <v>101211</v>
      </c>
      <c r="J45" s="28">
        <f t="shared" si="26"/>
        <v>-0.016793772474017032</v>
      </c>
      <c r="K45" s="33">
        <v>16050</v>
      </c>
      <c r="L45" s="28">
        <f t="shared" si="27"/>
        <v>0.7406477529500393</v>
      </c>
      <c r="M45" s="33">
        <v>13105</v>
      </c>
      <c r="N45" s="28">
        <f t="shared" si="28"/>
        <v>-4.856976913024539</v>
      </c>
      <c r="O45" s="30">
        <f t="shared" si="29"/>
        <v>29155</v>
      </c>
      <c r="P45" s="28">
        <f t="shared" si="30"/>
        <v>-1.8548441392311332</v>
      </c>
      <c r="Q45" s="30">
        <f t="shared" si="31"/>
        <v>31969</v>
      </c>
      <c r="R45" s="28">
        <f t="shared" si="32"/>
        <v>-1.3880748943520729</v>
      </c>
      <c r="S45" s="10"/>
      <c r="T45" s="11"/>
    </row>
    <row r="46" spans="1:20" ht="17.25" customHeight="1">
      <c r="A46" s="31"/>
      <c r="B46" s="35" t="s">
        <v>26</v>
      </c>
      <c r="C46" s="33">
        <v>135201</v>
      </c>
      <c r="D46" s="28">
        <f t="shared" si="22"/>
        <v>3.7613200306983856</v>
      </c>
      <c r="E46" s="33">
        <v>101434</v>
      </c>
      <c r="F46" s="28">
        <f t="shared" si="23"/>
        <v>4.834842283682676</v>
      </c>
      <c r="G46" s="33">
        <v>2478</v>
      </c>
      <c r="H46" s="28">
        <f t="shared" si="24"/>
        <v>-21.607086365074352</v>
      </c>
      <c r="I46" s="30">
        <f t="shared" si="25"/>
        <v>103912</v>
      </c>
      <c r="J46" s="28">
        <f t="shared" si="26"/>
        <v>3.9983186044416925</v>
      </c>
      <c r="K46" s="33">
        <v>16693</v>
      </c>
      <c r="L46" s="28">
        <f t="shared" si="27"/>
        <v>5.933494098235826</v>
      </c>
      <c r="M46" s="33">
        <v>14596</v>
      </c>
      <c r="N46" s="28">
        <f t="shared" si="28"/>
        <v>-0.1982905982905976</v>
      </c>
      <c r="O46" s="30">
        <f t="shared" si="29"/>
        <v>31289</v>
      </c>
      <c r="P46" s="28">
        <f t="shared" si="30"/>
        <v>2.981930684922503</v>
      </c>
      <c r="Q46" s="30">
        <f t="shared" si="31"/>
        <v>33767</v>
      </c>
      <c r="R46" s="28">
        <f t="shared" si="32"/>
        <v>0.664798473646556</v>
      </c>
      <c r="S46" s="10"/>
      <c r="T46" s="11"/>
    </row>
    <row r="47" spans="1:20" ht="17.25" customHeight="1">
      <c r="A47" s="37"/>
      <c r="B47" s="35" t="s">
        <v>27</v>
      </c>
      <c r="C47" s="36">
        <v>110967</v>
      </c>
      <c r="D47" s="28">
        <f t="shared" si="22"/>
        <v>-1.9110926464478695</v>
      </c>
      <c r="E47" s="36">
        <v>79827</v>
      </c>
      <c r="F47" s="28">
        <f t="shared" si="23"/>
        <v>-9.361658642928518</v>
      </c>
      <c r="G47" s="36">
        <v>3277</v>
      </c>
      <c r="H47" s="28">
        <f t="shared" si="24"/>
        <v>77.42284786139686</v>
      </c>
      <c r="I47" s="30">
        <f t="shared" si="25"/>
        <v>83104</v>
      </c>
      <c r="J47" s="28">
        <f t="shared" si="26"/>
        <v>-7.579043361247344</v>
      </c>
      <c r="K47" s="36">
        <v>14821</v>
      </c>
      <c r="L47" s="28">
        <f t="shared" si="27"/>
        <v>16.81116015132409</v>
      </c>
      <c r="M47" s="36">
        <v>13042</v>
      </c>
      <c r="N47" s="28">
        <f t="shared" si="28"/>
        <v>23.949819425964634</v>
      </c>
      <c r="O47" s="30">
        <f t="shared" si="29"/>
        <v>27863</v>
      </c>
      <c r="P47" s="28">
        <f t="shared" si="30"/>
        <v>20.047393364928908</v>
      </c>
      <c r="Q47" s="30">
        <f t="shared" si="31"/>
        <v>31140</v>
      </c>
      <c r="R47" s="28">
        <f t="shared" si="32"/>
        <v>24.276649239733402</v>
      </c>
      <c r="S47" s="10"/>
      <c r="T47" s="11"/>
    </row>
    <row r="48" spans="1:20" ht="17.25" customHeight="1">
      <c r="A48" s="37"/>
      <c r="B48" s="35" t="s">
        <v>28</v>
      </c>
      <c r="C48" s="33">
        <v>153121</v>
      </c>
      <c r="D48" s="28">
        <f t="shared" si="22"/>
        <v>35.56769486843504</v>
      </c>
      <c r="E48" s="33">
        <v>113316</v>
      </c>
      <c r="F48" s="28">
        <f t="shared" si="23"/>
        <v>29.889958734525436</v>
      </c>
      <c r="G48" s="33">
        <v>4316</v>
      </c>
      <c r="H48" s="28">
        <f t="shared" si="24"/>
        <v>356.7195767195767</v>
      </c>
      <c r="I48" s="30">
        <f t="shared" si="25"/>
        <v>117632</v>
      </c>
      <c r="J48" s="28">
        <f t="shared" si="26"/>
        <v>33.39230027782503</v>
      </c>
      <c r="K48" s="29">
        <v>18539</v>
      </c>
      <c r="L48" s="28">
        <f t="shared" si="27"/>
        <v>38.516138673042434</v>
      </c>
      <c r="M48" s="29">
        <v>16950</v>
      </c>
      <c r="N48" s="28">
        <f t="shared" si="28"/>
        <v>48.95860796203533</v>
      </c>
      <c r="O48" s="30">
        <f t="shared" si="29"/>
        <v>35489</v>
      </c>
      <c r="P48" s="28">
        <f t="shared" si="30"/>
        <v>43.31462262246092</v>
      </c>
      <c r="Q48" s="30">
        <f t="shared" si="31"/>
        <v>39805</v>
      </c>
      <c r="R48" s="28">
        <f t="shared" si="32"/>
        <v>54.835070795083254</v>
      </c>
      <c r="S48" s="10"/>
      <c r="T48" s="11"/>
    </row>
    <row r="49" spans="1:20" ht="17.25" customHeight="1">
      <c r="A49" s="31"/>
      <c r="B49" s="35" t="s">
        <v>29</v>
      </c>
      <c r="C49" s="33">
        <v>147617</v>
      </c>
      <c r="D49" s="28">
        <f t="shared" si="22"/>
        <v>43.87902298290416</v>
      </c>
      <c r="E49" s="29">
        <v>109607</v>
      </c>
      <c r="F49" s="28">
        <f t="shared" si="23"/>
        <v>37.19567911279117</v>
      </c>
      <c r="G49" s="29">
        <v>3665</v>
      </c>
      <c r="H49" s="28">
        <f t="shared" si="24"/>
        <v>877.3333333333334</v>
      </c>
      <c r="I49" s="30">
        <f t="shared" si="25"/>
        <v>113272</v>
      </c>
      <c r="J49" s="28">
        <f t="shared" si="26"/>
        <v>41.12077342835073</v>
      </c>
      <c r="K49" s="29">
        <v>19111</v>
      </c>
      <c r="L49" s="28">
        <f t="shared" si="27"/>
        <v>33.53130240357743</v>
      </c>
      <c r="M49" s="29">
        <v>15234</v>
      </c>
      <c r="N49" s="28">
        <f t="shared" si="28"/>
        <v>89.95012468827929</v>
      </c>
      <c r="O49" s="30">
        <f t="shared" si="29"/>
        <v>34345</v>
      </c>
      <c r="P49" s="28">
        <f t="shared" si="30"/>
        <v>53.792763747089396</v>
      </c>
      <c r="Q49" s="30">
        <f t="shared" si="31"/>
        <v>38010</v>
      </c>
      <c r="R49" s="28">
        <f t="shared" si="32"/>
        <v>67.39331483683446</v>
      </c>
      <c r="S49" s="10"/>
      <c r="T49" s="11"/>
    </row>
    <row r="50" spans="1:20" ht="17.25" customHeight="1">
      <c r="A50" s="31"/>
      <c r="B50" s="35" t="s">
        <v>30</v>
      </c>
      <c r="C50" s="33">
        <v>155538</v>
      </c>
      <c r="D50" s="28">
        <f t="shared" si="22"/>
        <v>16.788682900457275</v>
      </c>
      <c r="E50" s="29">
        <v>115155</v>
      </c>
      <c r="F50" s="28">
        <f t="shared" si="23"/>
        <v>11.863962231159292</v>
      </c>
      <c r="G50" s="29">
        <v>4257</v>
      </c>
      <c r="H50" s="28">
        <f t="shared" si="24"/>
        <v>115</v>
      </c>
      <c r="I50" s="30">
        <f t="shared" si="25"/>
        <v>119412</v>
      </c>
      <c r="J50" s="28">
        <f t="shared" si="26"/>
        <v>13.810259049579685</v>
      </c>
      <c r="K50" s="29">
        <v>21081</v>
      </c>
      <c r="L50" s="28">
        <f t="shared" si="27"/>
        <v>25.429880406973297</v>
      </c>
      <c r="M50" s="29">
        <v>15045</v>
      </c>
      <c r="N50" s="28">
        <f t="shared" si="28"/>
        <v>31.39737991266375</v>
      </c>
      <c r="O50" s="30">
        <f t="shared" si="29"/>
        <v>36126</v>
      </c>
      <c r="P50" s="28">
        <f t="shared" si="30"/>
        <v>27.847966875464493</v>
      </c>
      <c r="Q50" s="30">
        <f t="shared" si="31"/>
        <v>40383</v>
      </c>
      <c r="R50" s="28">
        <f t="shared" si="32"/>
        <v>33.55491616231768</v>
      </c>
      <c r="S50" s="10"/>
      <c r="T50" s="11"/>
    </row>
    <row r="51" spans="1:20" ht="17.25" customHeight="1">
      <c r="A51" s="31"/>
      <c r="B51" s="35" t="s">
        <v>31</v>
      </c>
      <c r="C51" s="29">
        <v>135274</v>
      </c>
      <c r="D51" s="28">
        <f t="shared" si="22"/>
        <v>14.970253272140056</v>
      </c>
      <c r="E51" s="29">
        <v>103537</v>
      </c>
      <c r="F51" s="28">
        <f t="shared" si="23"/>
        <v>16.540600166587865</v>
      </c>
      <c r="G51" s="29">
        <v>3751</v>
      </c>
      <c r="H51" s="28">
        <f t="shared" si="24"/>
        <v>20.378690629011558</v>
      </c>
      <c r="I51" s="30">
        <f t="shared" si="25"/>
        <v>107288</v>
      </c>
      <c r="J51" s="28">
        <f t="shared" si="26"/>
        <v>16.670653994214746</v>
      </c>
      <c r="K51" s="29">
        <v>15826</v>
      </c>
      <c r="L51" s="28">
        <f t="shared" si="27"/>
        <v>12.20930232558139</v>
      </c>
      <c r="M51" s="29">
        <v>12160</v>
      </c>
      <c r="N51" s="28">
        <f t="shared" si="28"/>
        <v>4.8456630453526515</v>
      </c>
      <c r="O51" s="30">
        <f t="shared" si="29"/>
        <v>27986</v>
      </c>
      <c r="P51" s="28">
        <f t="shared" si="30"/>
        <v>8.886467979145579</v>
      </c>
      <c r="Q51" s="30">
        <f t="shared" si="31"/>
        <v>31737</v>
      </c>
      <c r="R51" s="28">
        <f t="shared" si="32"/>
        <v>10.129085987924213</v>
      </c>
      <c r="S51" s="10"/>
      <c r="T51" s="11"/>
    </row>
    <row r="52" spans="1:20" ht="29.25" customHeight="1">
      <c r="A52" s="38"/>
      <c r="B52" s="39" t="s">
        <v>32</v>
      </c>
      <c r="C52" s="40">
        <f>SUM(C40:C51)</f>
        <v>1638136</v>
      </c>
      <c r="D52" s="46">
        <f t="shared" si="22"/>
        <v>-0.8705481681938352</v>
      </c>
      <c r="E52" s="40">
        <f>SUM(E40:E51)</f>
        <v>1224994</v>
      </c>
      <c r="F52" s="46">
        <f t="shared" si="23"/>
        <v>-3.984994936653294</v>
      </c>
      <c r="G52" s="40">
        <f>SUM(G40:G51)</f>
        <v>38984</v>
      </c>
      <c r="H52" s="46">
        <f t="shared" si="24"/>
        <v>34.603963814653696</v>
      </c>
      <c r="I52" s="40">
        <f>SUM(I40:I51)</f>
        <v>1263978</v>
      </c>
      <c r="J52" s="46">
        <f t="shared" si="26"/>
        <v>-3.128453599714291</v>
      </c>
      <c r="K52" s="40">
        <f>SUM(K40:K51)</f>
        <v>206008</v>
      </c>
      <c r="L52" s="46">
        <f t="shared" si="27"/>
        <v>12.664409820017397</v>
      </c>
      <c r="M52" s="40">
        <f>SUM(M40:M51)</f>
        <v>168150</v>
      </c>
      <c r="N52" s="46">
        <f t="shared" si="28"/>
        <v>1.9875904484057543</v>
      </c>
      <c r="O52" s="40">
        <f>SUM(O40:O51)</f>
        <v>374158</v>
      </c>
      <c r="P52" s="46">
        <f t="shared" si="30"/>
        <v>7.602006188816418</v>
      </c>
      <c r="Q52" s="40">
        <f>SUM(Q40:Q51)</f>
        <v>413142</v>
      </c>
      <c r="R52" s="47">
        <f t="shared" si="32"/>
        <v>9.67808731941193</v>
      </c>
      <c r="S52" s="10"/>
      <c r="T52" s="11"/>
    </row>
    <row r="53" spans="1:20" ht="17.25" customHeight="1">
      <c r="A53" s="42"/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6" t="s">
        <v>6</v>
      </c>
      <c r="N54" s="16"/>
      <c r="O54" s="14" t="s">
        <v>7</v>
      </c>
      <c r="P54" s="14"/>
      <c r="Q54" s="14" t="s">
        <v>8</v>
      </c>
      <c r="R54" s="14"/>
      <c r="S54" s="10"/>
      <c r="T54" s="11"/>
    </row>
    <row r="55" spans="1:20" ht="17.25" customHeight="1">
      <c r="A55" s="17"/>
      <c r="B55" s="18"/>
      <c r="C55" s="19"/>
      <c r="D55" s="20" t="s">
        <v>9</v>
      </c>
      <c r="E55" s="19" t="s">
        <v>10</v>
      </c>
      <c r="F55" s="20" t="s">
        <v>9</v>
      </c>
      <c r="G55" s="19" t="s">
        <v>11</v>
      </c>
      <c r="H55" s="20" t="s">
        <v>9</v>
      </c>
      <c r="I55" s="19" t="s">
        <v>12</v>
      </c>
      <c r="J55" s="20" t="s">
        <v>9</v>
      </c>
      <c r="K55" s="19" t="s">
        <v>13</v>
      </c>
      <c r="L55" s="20" t="s">
        <v>9</v>
      </c>
      <c r="M55" s="19" t="s">
        <v>14</v>
      </c>
      <c r="N55" s="20" t="s">
        <v>9</v>
      </c>
      <c r="O55" s="19" t="s">
        <v>15</v>
      </c>
      <c r="P55" s="20" t="s">
        <v>9</v>
      </c>
      <c r="Q55" s="21" t="s">
        <v>16</v>
      </c>
      <c r="R55" s="20" t="s">
        <v>9</v>
      </c>
      <c r="S55" s="10"/>
      <c r="T55" s="11"/>
    </row>
    <row r="56" spans="1:20" ht="17.25" customHeight="1">
      <c r="A56" s="22"/>
      <c r="B56" s="23" t="s">
        <v>17</v>
      </c>
      <c r="C56" s="14" t="s">
        <v>18</v>
      </c>
      <c r="D56" s="24" t="s">
        <v>19</v>
      </c>
      <c r="E56" s="14" t="s">
        <v>18</v>
      </c>
      <c r="F56" s="24" t="s">
        <v>19</v>
      </c>
      <c r="G56" s="14" t="s">
        <v>18</v>
      </c>
      <c r="H56" s="24" t="s">
        <v>19</v>
      </c>
      <c r="I56" s="14" t="s">
        <v>18</v>
      </c>
      <c r="J56" s="24" t="s">
        <v>19</v>
      </c>
      <c r="K56" s="14" t="s">
        <v>18</v>
      </c>
      <c r="L56" s="24" t="s">
        <v>19</v>
      </c>
      <c r="M56" s="14" t="s">
        <v>18</v>
      </c>
      <c r="N56" s="24" t="s">
        <v>19</v>
      </c>
      <c r="O56" s="14" t="s">
        <v>18</v>
      </c>
      <c r="P56" s="24" t="s">
        <v>19</v>
      </c>
      <c r="Q56" s="14" t="s">
        <v>18</v>
      </c>
      <c r="R56" s="24" t="s">
        <v>19</v>
      </c>
      <c r="S56" s="10"/>
      <c r="T56" s="11"/>
    </row>
    <row r="57" spans="1:20" ht="17.25" customHeight="1">
      <c r="A57" s="25"/>
      <c r="B57" s="26" t="s">
        <v>37</v>
      </c>
      <c r="C57" s="29">
        <v>147850</v>
      </c>
      <c r="D57" s="28">
        <f aca="true" t="shared" si="33" ref="D57:D69">(C57/C74)*100-100</f>
        <v>6.643873657484562</v>
      </c>
      <c r="E57" s="29">
        <v>116267</v>
      </c>
      <c r="F57" s="28">
        <f aca="true" t="shared" si="34" ref="F57:F69">(E57/E74)*100-100</f>
        <v>7.283112185579583</v>
      </c>
      <c r="G57" s="29">
        <v>2675</v>
      </c>
      <c r="H57" s="28">
        <f aca="true" t="shared" si="35" ref="H57:H69">(G57/G74)*100-100</f>
        <v>-14.070028911018312</v>
      </c>
      <c r="I57" s="30">
        <f aca="true" t="shared" si="36" ref="I57:I68">E57+G57</f>
        <v>118942</v>
      </c>
      <c r="J57" s="28">
        <f aca="true" t="shared" si="37" ref="J57:J69">(I57/I74)*100-100</f>
        <v>6.686878290742413</v>
      </c>
      <c r="K57" s="29">
        <v>14071</v>
      </c>
      <c r="L57" s="28">
        <f aca="true" t="shared" si="38" ref="L57:L69">(K57/K74)*100-100</f>
        <v>3.2052222385213582</v>
      </c>
      <c r="M57" s="29">
        <v>14837</v>
      </c>
      <c r="N57" s="28">
        <f aca="true" t="shared" si="39" ref="N57:N69">(M57/M74)*100-100</f>
        <v>9.757360556295296</v>
      </c>
      <c r="O57" s="30">
        <f aca="true" t="shared" si="40" ref="O57:O68">K57+M57</f>
        <v>28908</v>
      </c>
      <c r="P57" s="28">
        <f aca="true" t="shared" si="41" ref="P57:P69">(O57/O74)*100-100</f>
        <v>6.467295226870945</v>
      </c>
      <c r="Q57" s="30">
        <f aca="true" t="shared" si="42" ref="Q57:Q68">G57+K57+M57</f>
        <v>31583</v>
      </c>
      <c r="R57" s="28">
        <f aca="true" t="shared" si="43" ref="R57:R69">(Q57/Q74)*100-100</f>
        <v>4.354865356021804</v>
      </c>
      <c r="S57" s="10"/>
      <c r="T57" s="11"/>
    </row>
    <row r="58" spans="1:20" ht="17.25" customHeight="1">
      <c r="A58" s="31"/>
      <c r="B58" s="32" t="s">
        <v>38</v>
      </c>
      <c r="C58" s="29">
        <v>169926</v>
      </c>
      <c r="D58" s="28">
        <f t="shared" si="33"/>
        <v>4.968403105946891</v>
      </c>
      <c r="E58" s="29">
        <v>134937</v>
      </c>
      <c r="F58" s="28">
        <f t="shared" si="34"/>
        <v>4.6859120072616065</v>
      </c>
      <c r="G58" s="29">
        <v>2353</v>
      </c>
      <c r="H58" s="28">
        <f t="shared" si="35"/>
        <v>-29.57198443579766</v>
      </c>
      <c r="I58" s="30">
        <f t="shared" si="36"/>
        <v>137290</v>
      </c>
      <c r="J58" s="28">
        <f t="shared" si="37"/>
        <v>3.8203844583251367</v>
      </c>
      <c r="K58" s="29">
        <v>15932</v>
      </c>
      <c r="L58" s="28">
        <f t="shared" si="38"/>
        <v>3.8795070743952635</v>
      </c>
      <c r="M58" s="29">
        <v>16704</v>
      </c>
      <c r="N58" s="28">
        <f t="shared" si="39"/>
        <v>16.745876432764888</v>
      </c>
      <c r="O58" s="30">
        <f t="shared" si="40"/>
        <v>32636</v>
      </c>
      <c r="P58" s="28">
        <f t="shared" si="41"/>
        <v>10.089391128352162</v>
      </c>
      <c r="Q58" s="30">
        <f t="shared" si="42"/>
        <v>34989</v>
      </c>
      <c r="R58" s="28">
        <f t="shared" si="43"/>
        <v>6.072273085551444</v>
      </c>
      <c r="S58" s="10"/>
      <c r="T58" s="11"/>
    </row>
    <row r="59" spans="1:20" ht="17.25" customHeight="1">
      <c r="A59" s="31"/>
      <c r="B59" s="32" t="s">
        <v>22</v>
      </c>
      <c r="C59" s="33">
        <v>228889</v>
      </c>
      <c r="D59" s="28">
        <f t="shared" si="33"/>
        <v>10.85125651990721</v>
      </c>
      <c r="E59" s="33">
        <v>181147</v>
      </c>
      <c r="F59" s="28">
        <f t="shared" si="34"/>
        <v>10.900442017362352</v>
      </c>
      <c r="G59" s="33">
        <v>5286</v>
      </c>
      <c r="H59" s="28">
        <f t="shared" si="35"/>
        <v>20.519835841313267</v>
      </c>
      <c r="I59" s="30">
        <f t="shared" si="36"/>
        <v>186433</v>
      </c>
      <c r="J59" s="28">
        <f t="shared" si="37"/>
        <v>11.15198416483831</v>
      </c>
      <c r="K59" s="33">
        <v>20559</v>
      </c>
      <c r="L59" s="28">
        <f t="shared" si="38"/>
        <v>5.756172839506178</v>
      </c>
      <c r="M59" s="33">
        <v>21897</v>
      </c>
      <c r="N59" s="28">
        <f t="shared" si="39"/>
        <v>13.367848822158933</v>
      </c>
      <c r="O59" s="30">
        <f t="shared" si="40"/>
        <v>42456</v>
      </c>
      <c r="P59" s="28">
        <f t="shared" si="41"/>
        <v>9.549735517997675</v>
      </c>
      <c r="Q59" s="30">
        <f t="shared" si="42"/>
        <v>47742</v>
      </c>
      <c r="R59" s="28">
        <f t="shared" si="43"/>
        <v>10.66502862706011</v>
      </c>
      <c r="S59" s="10"/>
      <c r="T59" s="11"/>
    </row>
    <row r="60" spans="1:20" ht="17.25" customHeight="1">
      <c r="A60" s="31"/>
      <c r="B60" s="32" t="s">
        <v>23</v>
      </c>
      <c r="C60" s="34">
        <v>139541</v>
      </c>
      <c r="D60" s="28">
        <f t="shared" si="33"/>
        <v>42.01923566230727</v>
      </c>
      <c r="E60" s="34">
        <v>105637</v>
      </c>
      <c r="F60" s="28">
        <f t="shared" si="34"/>
        <v>41.6862266453854</v>
      </c>
      <c r="G60" s="34">
        <v>2679</v>
      </c>
      <c r="H60" s="28">
        <f t="shared" si="35"/>
        <v>-6.557377049180317</v>
      </c>
      <c r="I60" s="30">
        <f t="shared" si="36"/>
        <v>108316</v>
      </c>
      <c r="J60" s="28">
        <f t="shared" si="37"/>
        <v>39.89977268030586</v>
      </c>
      <c r="K60" s="33">
        <v>15402</v>
      </c>
      <c r="L60" s="28">
        <f t="shared" si="38"/>
        <v>50.94080752646022</v>
      </c>
      <c r="M60" s="33">
        <v>15823</v>
      </c>
      <c r="N60" s="28">
        <f t="shared" si="39"/>
        <v>48.89432577397196</v>
      </c>
      <c r="O60" s="30">
        <f t="shared" si="40"/>
        <v>31225</v>
      </c>
      <c r="P60" s="28">
        <f t="shared" si="41"/>
        <v>49.89678844030533</v>
      </c>
      <c r="Q60" s="30">
        <f t="shared" si="42"/>
        <v>33904</v>
      </c>
      <c r="R60" s="28">
        <f t="shared" si="43"/>
        <v>43.066925478943375</v>
      </c>
      <c r="S60" s="10"/>
      <c r="T60" s="11"/>
    </row>
    <row r="61" spans="1:20" ht="17.25" customHeight="1">
      <c r="A61" s="31"/>
      <c r="B61" s="32" t="s">
        <v>24</v>
      </c>
      <c r="C61" s="34">
        <v>125568</v>
      </c>
      <c r="D61" s="28">
        <f t="shared" si="33"/>
        <v>78.59957045528893</v>
      </c>
      <c r="E61" s="34">
        <v>95590</v>
      </c>
      <c r="F61" s="28">
        <f t="shared" si="34"/>
        <v>88.82721292693046</v>
      </c>
      <c r="G61" s="34">
        <v>1832</v>
      </c>
      <c r="H61" s="28">
        <f t="shared" si="35"/>
        <v>-22.405760271071586</v>
      </c>
      <c r="I61" s="30">
        <f t="shared" si="36"/>
        <v>97422</v>
      </c>
      <c r="J61" s="28">
        <f t="shared" si="37"/>
        <v>83.87060244602145</v>
      </c>
      <c r="K61" s="33">
        <v>13902</v>
      </c>
      <c r="L61" s="28">
        <f t="shared" si="38"/>
        <v>71.12259970457902</v>
      </c>
      <c r="M61" s="33">
        <v>14244</v>
      </c>
      <c r="N61" s="28">
        <f t="shared" si="39"/>
        <v>54.84291770844658</v>
      </c>
      <c r="O61" s="30">
        <f t="shared" si="40"/>
        <v>28146</v>
      </c>
      <c r="P61" s="28">
        <f t="shared" si="41"/>
        <v>62.47763089534146</v>
      </c>
      <c r="Q61" s="30">
        <f t="shared" si="42"/>
        <v>29978</v>
      </c>
      <c r="R61" s="28">
        <f t="shared" si="43"/>
        <v>52.29628124364967</v>
      </c>
      <c r="S61" s="10"/>
      <c r="T61" s="11"/>
    </row>
    <row r="62" spans="1:20" ht="17.25" customHeight="1">
      <c r="A62" s="31"/>
      <c r="B62" s="32" t="s">
        <v>25</v>
      </c>
      <c r="C62" s="33">
        <v>130934</v>
      </c>
      <c r="D62" s="28">
        <f t="shared" si="33"/>
        <v>-1.193072482360492</v>
      </c>
      <c r="E62" s="34">
        <v>98515</v>
      </c>
      <c r="F62" s="28">
        <f t="shared" si="34"/>
        <v>-3.193632388345705</v>
      </c>
      <c r="G62" s="34">
        <v>2713</v>
      </c>
      <c r="H62" s="28">
        <f t="shared" si="35"/>
        <v>-13.267263427109981</v>
      </c>
      <c r="I62" s="30">
        <f t="shared" si="36"/>
        <v>101228</v>
      </c>
      <c r="J62" s="28">
        <f t="shared" si="37"/>
        <v>-3.494036780338064</v>
      </c>
      <c r="K62" s="33">
        <v>15932</v>
      </c>
      <c r="L62" s="28">
        <f t="shared" si="38"/>
        <v>19.63655477960502</v>
      </c>
      <c r="M62" s="33">
        <v>13774</v>
      </c>
      <c r="N62" s="28">
        <f t="shared" si="39"/>
        <v>-3.711988815099616</v>
      </c>
      <c r="O62" s="30">
        <f t="shared" si="40"/>
        <v>29706</v>
      </c>
      <c r="P62" s="28">
        <f t="shared" si="41"/>
        <v>7.544710737817681</v>
      </c>
      <c r="Q62" s="30">
        <f t="shared" si="42"/>
        <v>32419</v>
      </c>
      <c r="R62" s="28">
        <f t="shared" si="43"/>
        <v>5.427642276422759</v>
      </c>
      <c r="S62" s="10"/>
      <c r="T62" s="11"/>
    </row>
    <row r="63" spans="1:20" ht="17.25" customHeight="1">
      <c r="A63" s="31"/>
      <c r="B63" s="35" t="s">
        <v>26</v>
      </c>
      <c r="C63" s="33">
        <v>130300</v>
      </c>
      <c r="D63" s="28">
        <f t="shared" si="33"/>
        <v>-17.00161155735043</v>
      </c>
      <c r="E63" s="33">
        <v>96756</v>
      </c>
      <c r="F63" s="28">
        <f t="shared" si="34"/>
        <v>-21.5267076513812</v>
      </c>
      <c r="G63" s="33">
        <v>3161</v>
      </c>
      <c r="H63" s="28">
        <f t="shared" si="35"/>
        <v>8.068376068376068</v>
      </c>
      <c r="I63" s="30">
        <f t="shared" si="36"/>
        <v>99917</v>
      </c>
      <c r="J63" s="28">
        <f t="shared" si="37"/>
        <v>-20.840892705766777</v>
      </c>
      <c r="K63" s="33">
        <v>15758</v>
      </c>
      <c r="L63" s="28">
        <f t="shared" si="38"/>
        <v>1.1424903722721353</v>
      </c>
      <c r="M63" s="33">
        <v>14625</v>
      </c>
      <c r="N63" s="28">
        <f t="shared" si="39"/>
        <v>-3.7068738477745597</v>
      </c>
      <c r="O63" s="30">
        <f t="shared" si="40"/>
        <v>30383</v>
      </c>
      <c r="P63" s="28">
        <f t="shared" si="41"/>
        <v>-1.2513000520020796</v>
      </c>
      <c r="Q63" s="30">
        <f t="shared" si="42"/>
        <v>33544</v>
      </c>
      <c r="R63" s="28">
        <f t="shared" si="43"/>
        <v>-0.442228356038342</v>
      </c>
      <c r="S63" s="10"/>
      <c r="T63" s="11"/>
    </row>
    <row r="64" spans="1:20" ht="17.25" customHeight="1">
      <c r="A64" s="37"/>
      <c r="B64" s="35" t="s">
        <v>27</v>
      </c>
      <c r="C64" s="36">
        <v>113129</v>
      </c>
      <c r="D64" s="28">
        <f t="shared" si="33"/>
        <v>-12.035114729369326</v>
      </c>
      <c r="E64" s="36">
        <v>88072</v>
      </c>
      <c r="F64" s="28">
        <f t="shared" si="34"/>
        <v>-12.807769604688687</v>
      </c>
      <c r="G64" s="36">
        <v>1847</v>
      </c>
      <c r="H64" s="28">
        <f t="shared" si="35"/>
        <v>-30.32817804602037</v>
      </c>
      <c r="I64" s="30">
        <f t="shared" si="36"/>
        <v>89919</v>
      </c>
      <c r="J64" s="28">
        <f t="shared" si="37"/>
        <v>-13.255836388192165</v>
      </c>
      <c r="K64" s="36">
        <v>12688</v>
      </c>
      <c r="L64" s="28">
        <f t="shared" si="38"/>
        <v>1.309485787288395</v>
      </c>
      <c r="M64" s="36">
        <v>10522</v>
      </c>
      <c r="N64" s="28">
        <f t="shared" si="39"/>
        <v>-15.302261933510422</v>
      </c>
      <c r="O64" s="30">
        <f t="shared" si="40"/>
        <v>23210</v>
      </c>
      <c r="P64" s="28">
        <f t="shared" si="41"/>
        <v>-6.962761053433269</v>
      </c>
      <c r="Q64" s="30">
        <f t="shared" si="42"/>
        <v>25057</v>
      </c>
      <c r="R64" s="28">
        <f t="shared" si="43"/>
        <v>-9.20718892673382</v>
      </c>
      <c r="S64" s="10"/>
      <c r="T64" s="11"/>
    </row>
    <row r="65" spans="1:20" ht="17.25" customHeight="1">
      <c r="A65" s="37"/>
      <c r="B65" s="35" t="s">
        <v>28</v>
      </c>
      <c r="C65" s="33">
        <v>112948</v>
      </c>
      <c r="D65" s="28">
        <f t="shared" si="33"/>
        <v>-35.89274970769529</v>
      </c>
      <c r="E65" s="33">
        <v>87240</v>
      </c>
      <c r="F65" s="28">
        <f t="shared" si="34"/>
        <v>-36.99991334238424</v>
      </c>
      <c r="G65" s="33">
        <v>945</v>
      </c>
      <c r="H65" s="28">
        <f t="shared" si="35"/>
        <v>-66.98113207547169</v>
      </c>
      <c r="I65" s="30">
        <f t="shared" si="36"/>
        <v>88185</v>
      </c>
      <c r="J65" s="28">
        <f t="shared" si="37"/>
        <v>-37.60701297598664</v>
      </c>
      <c r="K65" s="29">
        <v>13384</v>
      </c>
      <c r="L65" s="28">
        <f t="shared" si="38"/>
        <v>-21.43695703216717</v>
      </c>
      <c r="M65" s="29">
        <v>11379</v>
      </c>
      <c r="N65" s="28">
        <f t="shared" si="39"/>
        <v>-36.116101504603634</v>
      </c>
      <c r="O65" s="30">
        <f t="shared" si="40"/>
        <v>24763</v>
      </c>
      <c r="P65" s="28">
        <f t="shared" si="41"/>
        <v>-28.939967860422414</v>
      </c>
      <c r="Q65" s="30">
        <f t="shared" si="42"/>
        <v>25708</v>
      </c>
      <c r="R65" s="28">
        <f t="shared" si="43"/>
        <v>-31.827101564571734</v>
      </c>
      <c r="S65" s="10"/>
      <c r="T65" s="11"/>
    </row>
    <row r="66" spans="1:20" ht="17.25" customHeight="1">
      <c r="A66" s="31"/>
      <c r="B66" s="35" t="s">
        <v>29</v>
      </c>
      <c r="C66" s="33">
        <v>102598</v>
      </c>
      <c r="D66" s="28">
        <f t="shared" si="33"/>
        <v>-33.18137117625223</v>
      </c>
      <c r="E66" s="29">
        <v>79891</v>
      </c>
      <c r="F66" s="28">
        <f t="shared" si="34"/>
        <v>-32.545003208483905</v>
      </c>
      <c r="G66" s="29">
        <v>375</v>
      </c>
      <c r="H66" s="28">
        <f t="shared" si="35"/>
        <v>-88.26291079812206</v>
      </c>
      <c r="I66" s="30">
        <f t="shared" si="36"/>
        <v>80266</v>
      </c>
      <c r="J66" s="28">
        <f t="shared" si="37"/>
        <v>-34.00859978130575</v>
      </c>
      <c r="K66" s="29">
        <v>14312</v>
      </c>
      <c r="L66" s="28">
        <f t="shared" si="38"/>
        <v>-7.371691152676206</v>
      </c>
      <c r="M66" s="29">
        <v>8020</v>
      </c>
      <c r="N66" s="28">
        <f t="shared" si="39"/>
        <v>-51.290616459155785</v>
      </c>
      <c r="O66" s="30">
        <f t="shared" si="40"/>
        <v>22332</v>
      </c>
      <c r="P66" s="28">
        <f t="shared" si="41"/>
        <v>-30.028825667376864</v>
      </c>
      <c r="Q66" s="30">
        <f t="shared" si="42"/>
        <v>22707</v>
      </c>
      <c r="R66" s="28">
        <f t="shared" si="43"/>
        <v>-35.327959898607276</v>
      </c>
      <c r="S66" s="10"/>
      <c r="T66" s="11"/>
    </row>
    <row r="67" spans="1:20" ht="17.25" customHeight="1">
      <c r="A67" s="31"/>
      <c r="B67" s="35" t="s">
        <v>30</v>
      </c>
      <c r="C67" s="33">
        <v>133179</v>
      </c>
      <c r="D67" s="28">
        <f t="shared" si="33"/>
        <v>-15.992354855801977</v>
      </c>
      <c r="E67" s="29">
        <v>102942</v>
      </c>
      <c r="F67" s="28">
        <f t="shared" si="34"/>
        <v>-12.663318288254658</v>
      </c>
      <c r="G67" s="29">
        <v>1980</v>
      </c>
      <c r="H67" s="28">
        <f t="shared" si="35"/>
        <v>-41.61014450014745</v>
      </c>
      <c r="I67" s="30">
        <f t="shared" si="36"/>
        <v>104922</v>
      </c>
      <c r="J67" s="28">
        <f t="shared" si="37"/>
        <v>-13.472814389035037</v>
      </c>
      <c r="K67" s="29">
        <v>16807</v>
      </c>
      <c r="L67" s="28">
        <f t="shared" si="38"/>
        <v>-16.532578466428276</v>
      </c>
      <c r="M67" s="29">
        <v>11450</v>
      </c>
      <c r="N67" s="28">
        <f t="shared" si="39"/>
        <v>-33.18550504755791</v>
      </c>
      <c r="O67" s="30">
        <f t="shared" si="40"/>
        <v>28257</v>
      </c>
      <c r="P67" s="28">
        <f t="shared" si="41"/>
        <v>-24.18909129933195</v>
      </c>
      <c r="Q67" s="30">
        <f t="shared" si="42"/>
        <v>30237</v>
      </c>
      <c r="R67" s="28">
        <f t="shared" si="43"/>
        <v>-25.64184536690931</v>
      </c>
      <c r="S67" s="10"/>
      <c r="T67" s="11"/>
    </row>
    <row r="68" spans="1:20" ht="17.25" customHeight="1">
      <c r="A68" s="31"/>
      <c r="B68" s="35" t="s">
        <v>31</v>
      </c>
      <c r="C68" s="29">
        <v>117660</v>
      </c>
      <c r="D68" s="28">
        <f t="shared" si="33"/>
        <v>-13.576166236971417</v>
      </c>
      <c r="E68" s="29">
        <v>88842</v>
      </c>
      <c r="F68" s="28">
        <f t="shared" si="34"/>
        <v>-14.98698614407104</v>
      </c>
      <c r="G68" s="29">
        <v>3116</v>
      </c>
      <c r="H68" s="28">
        <f t="shared" si="35"/>
        <v>0.8414239482200685</v>
      </c>
      <c r="I68" s="30">
        <f t="shared" si="36"/>
        <v>91958</v>
      </c>
      <c r="J68" s="28">
        <f t="shared" si="37"/>
        <v>-14.532408870383108</v>
      </c>
      <c r="K68" s="29">
        <v>14104</v>
      </c>
      <c r="L68" s="28">
        <f t="shared" si="38"/>
        <v>2.978971962616825</v>
      </c>
      <c r="M68" s="29">
        <v>11598</v>
      </c>
      <c r="N68" s="28">
        <f t="shared" si="39"/>
        <v>-21.914764694001207</v>
      </c>
      <c r="O68" s="30">
        <f t="shared" si="40"/>
        <v>25702</v>
      </c>
      <c r="P68" s="28">
        <f t="shared" si="41"/>
        <v>-9.972328277697997</v>
      </c>
      <c r="Q68" s="30">
        <f t="shared" si="42"/>
        <v>28818</v>
      </c>
      <c r="R68" s="28">
        <f t="shared" si="43"/>
        <v>-8.916211005404719</v>
      </c>
      <c r="S68" s="10"/>
      <c r="T68" s="11"/>
    </row>
    <row r="69" spans="1:20" ht="27" customHeight="1">
      <c r="A69" s="38"/>
      <c r="B69" s="39" t="s">
        <v>32</v>
      </c>
      <c r="C69" s="40">
        <f>SUM(C57:C68)</f>
        <v>1652522</v>
      </c>
      <c r="D69" s="46">
        <f t="shared" si="33"/>
        <v>-3.816218959680768</v>
      </c>
      <c r="E69" s="40">
        <f>SUM(E57:E68)</f>
        <v>1275836</v>
      </c>
      <c r="F69" s="46">
        <f t="shared" si="34"/>
        <v>-4.155282391377682</v>
      </c>
      <c r="G69" s="40">
        <f>SUM(G57:G68)</f>
        <v>28962</v>
      </c>
      <c r="H69" s="46">
        <f t="shared" si="35"/>
        <v>-22.374698472259453</v>
      </c>
      <c r="I69" s="40">
        <f>SUM(I57:I68)</f>
        <v>1304798</v>
      </c>
      <c r="J69" s="46">
        <f t="shared" si="37"/>
        <v>-4.6520209958792975</v>
      </c>
      <c r="K69" s="40">
        <f>SUM(K57:K68)</f>
        <v>182851</v>
      </c>
      <c r="L69" s="46">
        <f t="shared" si="38"/>
        <v>4.798285180451515</v>
      </c>
      <c r="M69" s="40">
        <f>SUM(M57:M68)</f>
        <v>164873</v>
      </c>
      <c r="N69" s="46">
        <f t="shared" si="39"/>
        <v>-5.867542106765626</v>
      </c>
      <c r="O69" s="40">
        <f>SUM(O57:O68)</f>
        <v>347724</v>
      </c>
      <c r="P69" s="46">
        <f t="shared" si="41"/>
        <v>-0.5448632693512252</v>
      </c>
      <c r="Q69" s="40">
        <f>SUM(Q57:Q68)</f>
        <v>376686</v>
      </c>
      <c r="R69" s="47">
        <f t="shared" si="43"/>
        <v>-2.6497716694362623</v>
      </c>
      <c r="S69" s="10"/>
      <c r="T69" s="11"/>
    </row>
    <row r="70" spans="1:20" ht="17.25" customHeight="1">
      <c r="A70" s="6"/>
      <c r="B70" s="7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6" t="s">
        <v>6</v>
      </c>
      <c r="N71" s="16"/>
      <c r="O71" s="14" t="s">
        <v>7</v>
      </c>
      <c r="P71" s="14"/>
      <c r="Q71" s="14" t="s">
        <v>8</v>
      </c>
      <c r="R71" s="14"/>
      <c r="S71" s="48"/>
      <c r="T71" s="11"/>
    </row>
    <row r="72" spans="1:20" ht="17.25" customHeight="1">
      <c r="A72" s="49"/>
      <c r="B72" s="50"/>
      <c r="C72" s="14"/>
      <c r="D72" s="24" t="s">
        <v>9</v>
      </c>
      <c r="E72" s="14" t="s">
        <v>10</v>
      </c>
      <c r="F72" s="24" t="s">
        <v>9</v>
      </c>
      <c r="G72" s="14" t="s">
        <v>11</v>
      </c>
      <c r="H72" s="24" t="s">
        <v>9</v>
      </c>
      <c r="I72" s="14" t="s">
        <v>12</v>
      </c>
      <c r="J72" s="24" t="s">
        <v>9</v>
      </c>
      <c r="K72" s="14" t="s">
        <v>13</v>
      </c>
      <c r="L72" s="24" t="s">
        <v>9</v>
      </c>
      <c r="M72" s="14" t="s">
        <v>14</v>
      </c>
      <c r="N72" s="24" t="s">
        <v>9</v>
      </c>
      <c r="O72" s="14" t="s">
        <v>15</v>
      </c>
      <c r="P72" s="24" t="s">
        <v>9</v>
      </c>
      <c r="Q72" s="15" t="s">
        <v>16</v>
      </c>
      <c r="R72" s="24" t="s">
        <v>9</v>
      </c>
      <c r="S72" s="48"/>
      <c r="T72" s="11"/>
    </row>
    <row r="73" spans="1:20" ht="17.25" customHeight="1">
      <c r="A73" s="22"/>
      <c r="B73" s="23" t="s">
        <v>17</v>
      </c>
      <c r="C73" s="14" t="s">
        <v>18</v>
      </c>
      <c r="D73" s="24" t="s">
        <v>19</v>
      </c>
      <c r="E73" s="14" t="s">
        <v>18</v>
      </c>
      <c r="F73" s="24" t="s">
        <v>19</v>
      </c>
      <c r="G73" s="14" t="s">
        <v>18</v>
      </c>
      <c r="H73" s="24" t="s">
        <v>19</v>
      </c>
      <c r="I73" s="14" t="s">
        <v>18</v>
      </c>
      <c r="J73" s="24" t="s">
        <v>19</v>
      </c>
      <c r="K73" s="14" t="s">
        <v>18</v>
      </c>
      <c r="L73" s="24" t="s">
        <v>19</v>
      </c>
      <c r="M73" s="14" t="s">
        <v>18</v>
      </c>
      <c r="N73" s="24" t="s">
        <v>19</v>
      </c>
      <c r="O73" s="14" t="s">
        <v>18</v>
      </c>
      <c r="P73" s="24" t="s">
        <v>19</v>
      </c>
      <c r="Q73" s="14" t="s">
        <v>18</v>
      </c>
      <c r="R73" s="24" t="s">
        <v>19</v>
      </c>
      <c r="S73" s="48"/>
      <c r="T73" s="11"/>
    </row>
    <row r="74" spans="1:20" ht="17.25" customHeight="1">
      <c r="A74" s="25"/>
      <c r="B74" s="26" t="s">
        <v>39</v>
      </c>
      <c r="C74" s="29">
        <v>138639</v>
      </c>
      <c r="D74" s="28">
        <f aca="true" t="shared" si="44" ref="D74:D86">(C74/C91)*100-100</f>
        <v>-12.765609367822961</v>
      </c>
      <c r="E74" s="29">
        <v>108374</v>
      </c>
      <c r="F74" s="28">
        <f aca="true" t="shared" si="45" ref="F74:F86">(E74/E91)*100-100</f>
        <v>-13.10267409694103</v>
      </c>
      <c r="G74" s="29">
        <v>3113</v>
      </c>
      <c r="H74" s="28">
        <f aca="true" t="shared" si="46" ref="H74:H86">(G74/G91)*100-100</f>
        <v>-44.11131059245961</v>
      </c>
      <c r="I74" s="30">
        <f aca="true" t="shared" si="47" ref="I74:I85">E74+G74</f>
        <v>111487</v>
      </c>
      <c r="J74" s="28">
        <f aca="true" t="shared" si="48" ref="J74:J86">(I74/I91)*100-100</f>
        <v>-14.428368576582102</v>
      </c>
      <c r="K74" s="29">
        <v>13634</v>
      </c>
      <c r="L74" s="28">
        <f aca="true" t="shared" si="49" ref="L74:L86">(K74/K91)*100-100</f>
        <v>-4.019711369236191</v>
      </c>
      <c r="M74" s="29">
        <v>13518</v>
      </c>
      <c r="N74" s="28">
        <f aca="true" t="shared" si="50" ref="N74:N86">(M74/M91)*100-100</f>
        <v>-6.365588418646524</v>
      </c>
      <c r="O74" s="30">
        <f aca="true" t="shared" si="51" ref="O74:O85">K74+M74</f>
        <v>27152</v>
      </c>
      <c r="P74" s="28">
        <f aca="true" t="shared" si="52" ref="P74:P86">(O74/O91)*100-100</f>
        <v>-5.2021506878011365</v>
      </c>
      <c r="Q74" s="30">
        <f aca="true" t="shared" si="53" ref="Q74:Q85">G74+K74+M74</f>
        <v>30265</v>
      </c>
      <c r="R74" s="28">
        <f aca="true" t="shared" si="54" ref="R74:R86">(Q74/Q91)*100-100</f>
        <v>-11.53688764176313</v>
      </c>
      <c r="S74" s="48"/>
      <c r="T74" s="11"/>
    </row>
    <row r="75" spans="1:20" ht="17.25" customHeight="1">
      <c r="A75" s="31"/>
      <c r="B75" s="32" t="s">
        <v>40</v>
      </c>
      <c r="C75" s="29">
        <v>161883</v>
      </c>
      <c r="D75" s="28">
        <f t="shared" si="44"/>
        <v>-9.57115804644252</v>
      </c>
      <c r="E75" s="29">
        <v>128897</v>
      </c>
      <c r="F75" s="28">
        <f t="shared" si="45"/>
        <v>-8.172744694341333</v>
      </c>
      <c r="G75" s="29">
        <v>3341</v>
      </c>
      <c r="H75" s="28">
        <f t="shared" si="46"/>
        <v>-44.64877402253148</v>
      </c>
      <c r="I75" s="30">
        <f t="shared" si="47"/>
        <v>132238</v>
      </c>
      <c r="J75" s="28">
        <f t="shared" si="48"/>
        <v>-9.67658208394522</v>
      </c>
      <c r="K75" s="29">
        <v>15337</v>
      </c>
      <c r="L75" s="28">
        <f t="shared" si="49"/>
        <v>-9.114074074074068</v>
      </c>
      <c r="M75" s="29">
        <v>14308</v>
      </c>
      <c r="N75" s="28">
        <f t="shared" si="50"/>
        <v>-9.080510897883968</v>
      </c>
      <c r="O75" s="30">
        <f t="shared" si="51"/>
        <v>29645</v>
      </c>
      <c r="P75" s="28">
        <f t="shared" si="52"/>
        <v>-9.097878081687725</v>
      </c>
      <c r="Q75" s="30">
        <f t="shared" si="53"/>
        <v>32986</v>
      </c>
      <c r="R75" s="28">
        <f t="shared" si="54"/>
        <v>-14.650175947008904</v>
      </c>
      <c r="S75" s="48"/>
      <c r="T75" s="11"/>
    </row>
    <row r="76" spans="1:20" ht="17.25" customHeight="1">
      <c r="A76" s="31"/>
      <c r="B76" s="32" t="s">
        <v>22</v>
      </c>
      <c r="C76" s="33">
        <v>206483</v>
      </c>
      <c r="D76" s="28">
        <f t="shared" si="44"/>
        <v>-7.589061940565699</v>
      </c>
      <c r="E76" s="33">
        <v>163342</v>
      </c>
      <c r="F76" s="28">
        <f t="shared" si="45"/>
        <v>-6.79592814917946</v>
      </c>
      <c r="G76" s="33">
        <v>4386</v>
      </c>
      <c r="H76" s="28">
        <f t="shared" si="46"/>
        <v>-34.32165318957772</v>
      </c>
      <c r="I76" s="30">
        <f t="shared" si="47"/>
        <v>167728</v>
      </c>
      <c r="J76" s="28">
        <f t="shared" si="48"/>
        <v>-7.806299126037487</v>
      </c>
      <c r="K76" s="33">
        <v>19440</v>
      </c>
      <c r="L76" s="28">
        <f t="shared" si="49"/>
        <v>-9.954143313724586</v>
      </c>
      <c r="M76" s="33">
        <v>19315</v>
      </c>
      <c r="N76" s="28">
        <f t="shared" si="50"/>
        <v>-3.0420159630540695</v>
      </c>
      <c r="O76" s="30">
        <f t="shared" si="51"/>
        <v>38755</v>
      </c>
      <c r="P76" s="28">
        <f t="shared" si="52"/>
        <v>-6.63695495061431</v>
      </c>
      <c r="Q76" s="30">
        <f t="shared" si="53"/>
        <v>43141</v>
      </c>
      <c r="R76" s="28">
        <f t="shared" si="54"/>
        <v>-10.473561882626385</v>
      </c>
      <c r="S76" s="51"/>
      <c r="T76" s="11"/>
    </row>
    <row r="77" spans="1:20" ht="17.25" customHeight="1">
      <c r="A77" s="31"/>
      <c r="B77" s="32" t="s">
        <v>23</v>
      </c>
      <c r="C77" s="34">
        <v>98255</v>
      </c>
      <c r="D77" s="28">
        <f t="shared" si="44"/>
        <v>-33.4915015602472</v>
      </c>
      <c r="E77" s="34">
        <v>74557</v>
      </c>
      <c r="F77" s="28">
        <f t="shared" si="45"/>
        <v>-35.371826322131014</v>
      </c>
      <c r="G77" s="34">
        <v>2867</v>
      </c>
      <c r="H77" s="28">
        <f t="shared" si="46"/>
        <v>-35.587508425073025</v>
      </c>
      <c r="I77" s="30">
        <f t="shared" si="47"/>
        <v>77424</v>
      </c>
      <c r="J77" s="28">
        <f t="shared" si="48"/>
        <v>-35.3798387500626</v>
      </c>
      <c r="K77" s="33">
        <v>10204</v>
      </c>
      <c r="L77" s="28">
        <f t="shared" si="49"/>
        <v>-25.447504931687007</v>
      </c>
      <c r="M77" s="33">
        <v>10627</v>
      </c>
      <c r="N77" s="28">
        <f t="shared" si="50"/>
        <v>-25.330241708825184</v>
      </c>
      <c r="O77" s="30">
        <f t="shared" si="51"/>
        <v>20831</v>
      </c>
      <c r="P77" s="28">
        <f t="shared" si="52"/>
        <v>-25.38772878684766</v>
      </c>
      <c r="Q77" s="30">
        <f t="shared" si="53"/>
        <v>23698</v>
      </c>
      <c r="R77" s="28">
        <f t="shared" si="54"/>
        <v>-26.790237874575226</v>
      </c>
      <c r="S77" s="51"/>
      <c r="T77" s="11"/>
    </row>
    <row r="78" spans="1:20" ht="17.25" customHeight="1">
      <c r="A78" s="31"/>
      <c r="B78" s="32" t="s">
        <v>24</v>
      </c>
      <c r="C78" s="34">
        <v>70307</v>
      </c>
      <c r="D78" s="28">
        <f t="shared" si="44"/>
        <v>-52.74495570700757</v>
      </c>
      <c r="E78" s="34">
        <v>50623</v>
      </c>
      <c r="F78" s="28">
        <f t="shared" si="45"/>
        <v>-55.896394905124495</v>
      </c>
      <c r="G78" s="34">
        <v>2361</v>
      </c>
      <c r="H78" s="28">
        <f t="shared" si="46"/>
        <v>-45.48603093973678</v>
      </c>
      <c r="I78" s="30">
        <f t="shared" si="47"/>
        <v>52984</v>
      </c>
      <c r="J78" s="28">
        <f t="shared" si="48"/>
        <v>-55.51786958602335</v>
      </c>
      <c r="K78" s="33">
        <v>8124</v>
      </c>
      <c r="L78" s="28">
        <f t="shared" si="49"/>
        <v>-44.35616438356165</v>
      </c>
      <c r="M78" s="33">
        <v>9199</v>
      </c>
      <c r="N78" s="28">
        <f t="shared" si="50"/>
        <v>-38.95414426969275</v>
      </c>
      <c r="O78" s="30">
        <f t="shared" si="51"/>
        <v>17323</v>
      </c>
      <c r="P78" s="28">
        <f t="shared" si="52"/>
        <v>-41.612457447167074</v>
      </c>
      <c r="Q78" s="30">
        <f t="shared" si="53"/>
        <v>19684</v>
      </c>
      <c r="R78" s="28">
        <f t="shared" si="54"/>
        <v>-42.10588235294118</v>
      </c>
      <c r="S78" s="51"/>
      <c r="T78" s="11"/>
    </row>
    <row r="79" spans="1:20" ht="17.25" customHeight="1">
      <c r="A79" s="31"/>
      <c r="B79" s="32" t="s">
        <v>25</v>
      </c>
      <c r="C79" s="33">
        <v>132515</v>
      </c>
      <c r="D79" s="28">
        <f t="shared" si="44"/>
        <v>-17.267579429741602</v>
      </c>
      <c r="E79" s="34">
        <v>101765</v>
      </c>
      <c r="F79" s="28">
        <f t="shared" si="45"/>
        <v>-14.424944710264981</v>
      </c>
      <c r="G79" s="34">
        <v>3128</v>
      </c>
      <c r="H79" s="28">
        <f t="shared" si="46"/>
        <v>-33.93875395987328</v>
      </c>
      <c r="I79" s="30">
        <f t="shared" si="47"/>
        <v>104893</v>
      </c>
      <c r="J79" s="28">
        <f t="shared" si="48"/>
        <v>-15.17217396930144</v>
      </c>
      <c r="K79" s="33">
        <v>13317</v>
      </c>
      <c r="L79" s="28">
        <f t="shared" si="49"/>
        <v>-33.86471990464838</v>
      </c>
      <c r="M79" s="33">
        <v>14305</v>
      </c>
      <c r="N79" s="28">
        <f t="shared" si="50"/>
        <v>-12.683879631325155</v>
      </c>
      <c r="O79" s="30">
        <f t="shared" si="51"/>
        <v>27622</v>
      </c>
      <c r="P79" s="28">
        <f t="shared" si="52"/>
        <v>-24.362660532873306</v>
      </c>
      <c r="Q79" s="30">
        <f t="shared" si="53"/>
        <v>30750</v>
      </c>
      <c r="R79" s="28">
        <f t="shared" si="54"/>
        <v>-25.461773403791142</v>
      </c>
      <c r="S79" s="52"/>
      <c r="T79" s="53"/>
    </row>
    <row r="80" spans="1:20" ht="17.25" customHeight="1">
      <c r="A80" s="31"/>
      <c r="B80" s="35" t="s">
        <v>26</v>
      </c>
      <c r="C80" s="33">
        <v>156991</v>
      </c>
      <c r="D80" s="28">
        <f t="shared" si="44"/>
        <v>-1.0500639744858375</v>
      </c>
      <c r="E80" s="33">
        <v>123298</v>
      </c>
      <c r="F80" s="28">
        <f t="shared" si="45"/>
        <v>1.6706247113925627</v>
      </c>
      <c r="G80" s="33">
        <v>2925</v>
      </c>
      <c r="H80" s="28">
        <f t="shared" si="46"/>
        <v>-31.9292529671864</v>
      </c>
      <c r="I80" s="30">
        <f t="shared" si="47"/>
        <v>126223</v>
      </c>
      <c r="J80" s="28">
        <f t="shared" si="48"/>
        <v>0.5208291855473846</v>
      </c>
      <c r="K80" s="33">
        <v>15580</v>
      </c>
      <c r="L80" s="28">
        <f t="shared" si="49"/>
        <v>-8.605619757142023</v>
      </c>
      <c r="M80" s="33">
        <v>15188</v>
      </c>
      <c r="N80" s="28">
        <f t="shared" si="50"/>
        <v>-5.317623589551772</v>
      </c>
      <c r="O80" s="30">
        <f t="shared" si="51"/>
        <v>30768</v>
      </c>
      <c r="P80" s="28">
        <f t="shared" si="52"/>
        <v>-7.011605415860728</v>
      </c>
      <c r="Q80" s="30">
        <f t="shared" si="53"/>
        <v>33693</v>
      </c>
      <c r="R80" s="28">
        <f t="shared" si="54"/>
        <v>-9.875618563595026</v>
      </c>
      <c r="S80" s="48"/>
      <c r="T80" s="11"/>
    </row>
    <row r="81" spans="1:20" ht="17.25" customHeight="1">
      <c r="A81" s="37"/>
      <c r="B81" s="35" t="s">
        <v>27</v>
      </c>
      <c r="C81" s="36">
        <v>128607</v>
      </c>
      <c r="D81" s="28">
        <f t="shared" si="44"/>
        <v>-11.841762520393189</v>
      </c>
      <c r="E81" s="36">
        <v>101009</v>
      </c>
      <c r="F81" s="28">
        <f t="shared" si="45"/>
        <v>-12.376383635795833</v>
      </c>
      <c r="G81" s="36">
        <v>2651</v>
      </c>
      <c r="H81" s="28">
        <f t="shared" si="46"/>
        <v>-27.030002752546096</v>
      </c>
      <c r="I81" s="30">
        <f t="shared" si="47"/>
        <v>103660</v>
      </c>
      <c r="J81" s="28">
        <f t="shared" si="48"/>
        <v>-12.824092373159303</v>
      </c>
      <c r="K81" s="36">
        <v>12524</v>
      </c>
      <c r="L81" s="28">
        <f t="shared" si="49"/>
        <v>-11.42857142857143</v>
      </c>
      <c r="M81" s="36">
        <v>12423</v>
      </c>
      <c r="N81" s="28">
        <f t="shared" si="50"/>
        <v>-3.194888178913729</v>
      </c>
      <c r="O81" s="30">
        <f t="shared" si="51"/>
        <v>24947</v>
      </c>
      <c r="P81" s="28">
        <f t="shared" si="52"/>
        <v>-7.511214918622329</v>
      </c>
      <c r="Q81" s="30">
        <f t="shared" si="53"/>
        <v>27598</v>
      </c>
      <c r="R81" s="28">
        <f t="shared" si="54"/>
        <v>-9.828138273541128</v>
      </c>
      <c r="S81" s="48"/>
      <c r="T81" s="11"/>
    </row>
    <row r="82" spans="1:20" ht="17.25" customHeight="1">
      <c r="A82" s="37"/>
      <c r="B82" s="35" t="s">
        <v>28</v>
      </c>
      <c r="C82" s="33">
        <v>176186</v>
      </c>
      <c r="D82" s="28">
        <f t="shared" si="44"/>
        <v>-12.127998084816682</v>
      </c>
      <c r="E82" s="33">
        <v>138476</v>
      </c>
      <c r="F82" s="28">
        <f t="shared" si="45"/>
        <v>-12.675310261325805</v>
      </c>
      <c r="G82" s="33">
        <v>2862</v>
      </c>
      <c r="H82" s="28">
        <f t="shared" si="46"/>
        <v>-24.62470371345799</v>
      </c>
      <c r="I82" s="30">
        <f t="shared" si="47"/>
        <v>141338</v>
      </c>
      <c r="J82" s="28">
        <f t="shared" si="48"/>
        <v>-12.95474001219415</v>
      </c>
      <c r="K82" s="29">
        <v>17036</v>
      </c>
      <c r="L82" s="28">
        <f t="shared" si="49"/>
        <v>-5.94600563131452</v>
      </c>
      <c r="M82" s="29">
        <v>17812</v>
      </c>
      <c r="N82" s="28">
        <f t="shared" si="50"/>
        <v>-11.01563670879753</v>
      </c>
      <c r="O82" s="30">
        <f t="shared" si="51"/>
        <v>34848</v>
      </c>
      <c r="P82" s="28">
        <f t="shared" si="52"/>
        <v>-8.60739575137687</v>
      </c>
      <c r="Q82" s="30">
        <f t="shared" si="53"/>
        <v>37710</v>
      </c>
      <c r="R82" s="28">
        <f t="shared" si="54"/>
        <v>-10.057957879170942</v>
      </c>
      <c r="S82" s="48"/>
      <c r="T82" s="11"/>
    </row>
    <row r="83" spans="1:20" ht="17.25" customHeight="1">
      <c r="A83" s="31"/>
      <c r="B83" s="35" t="s">
        <v>29</v>
      </c>
      <c r="C83" s="33">
        <v>153547</v>
      </c>
      <c r="D83" s="28">
        <f t="shared" si="44"/>
        <v>25.55562824014261</v>
      </c>
      <c r="E83" s="29">
        <v>118436</v>
      </c>
      <c r="F83" s="28">
        <f t="shared" si="45"/>
        <v>24.346173632765343</v>
      </c>
      <c r="G83" s="29">
        <v>3195</v>
      </c>
      <c r="H83" s="28">
        <f t="shared" si="46"/>
        <v>11.324041811846698</v>
      </c>
      <c r="I83" s="30">
        <f t="shared" si="47"/>
        <v>121631</v>
      </c>
      <c r="J83" s="28">
        <f t="shared" si="48"/>
        <v>23.965265957988933</v>
      </c>
      <c r="K83" s="29">
        <v>15451</v>
      </c>
      <c r="L83" s="28">
        <f t="shared" si="49"/>
        <v>23.243200127622245</v>
      </c>
      <c r="M83" s="29">
        <v>16465</v>
      </c>
      <c r="N83" s="28">
        <f t="shared" si="50"/>
        <v>41.45189003436428</v>
      </c>
      <c r="O83" s="30">
        <f t="shared" si="51"/>
        <v>31916</v>
      </c>
      <c r="P83" s="28">
        <f t="shared" si="52"/>
        <v>32.009761343425566</v>
      </c>
      <c r="Q83" s="30">
        <f t="shared" si="53"/>
        <v>35111</v>
      </c>
      <c r="R83" s="28">
        <f t="shared" si="54"/>
        <v>29.81476688727031</v>
      </c>
      <c r="S83" s="51"/>
      <c r="T83" s="11"/>
    </row>
    <row r="84" spans="1:20" ht="17.25" customHeight="1">
      <c r="A84" s="31"/>
      <c r="B84" s="35" t="s">
        <v>30</v>
      </c>
      <c r="C84" s="33">
        <v>158532</v>
      </c>
      <c r="D84" s="28">
        <f t="shared" si="44"/>
        <v>7.8346279946127595</v>
      </c>
      <c r="E84" s="29">
        <v>117868</v>
      </c>
      <c r="F84" s="28">
        <f t="shared" si="45"/>
        <v>7.229737720726703</v>
      </c>
      <c r="G84" s="29">
        <v>3391</v>
      </c>
      <c r="H84" s="28">
        <f t="shared" si="46"/>
        <v>0.6231454005934722</v>
      </c>
      <c r="I84" s="30">
        <f t="shared" si="47"/>
        <v>121259</v>
      </c>
      <c r="J84" s="28">
        <f t="shared" si="48"/>
        <v>7.033215348085903</v>
      </c>
      <c r="K84" s="29">
        <v>20136</v>
      </c>
      <c r="L84" s="28">
        <f t="shared" si="49"/>
        <v>0.0049664762850767374</v>
      </c>
      <c r="M84" s="29">
        <v>17137</v>
      </c>
      <c r="N84" s="28">
        <f t="shared" si="50"/>
        <v>26.118634088901985</v>
      </c>
      <c r="O84" s="30">
        <f t="shared" si="51"/>
        <v>37273</v>
      </c>
      <c r="P84" s="28">
        <f t="shared" si="52"/>
        <v>10.52694007057498</v>
      </c>
      <c r="Q84" s="30">
        <f t="shared" si="53"/>
        <v>40664</v>
      </c>
      <c r="R84" s="28">
        <f t="shared" si="54"/>
        <v>9.627153371256043</v>
      </c>
      <c r="S84" s="51"/>
      <c r="T84" s="11"/>
    </row>
    <row r="85" spans="1:20" ht="17.25" customHeight="1">
      <c r="A85" s="31"/>
      <c r="B85" s="35" t="s">
        <v>31</v>
      </c>
      <c r="C85" s="29">
        <v>136143</v>
      </c>
      <c r="D85" s="28">
        <f t="shared" si="44"/>
        <v>15.449781215019854</v>
      </c>
      <c r="E85" s="29">
        <v>104504</v>
      </c>
      <c r="F85" s="28">
        <f t="shared" si="45"/>
        <v>16.747288103403974</v>
      </c>
      <c r="G85" s="29">
        <v>3090</v>
      </c>
      <c r="H85" s="28">
        <f t="shared" si="46"/>
        <v>11.35135135135134</v>
      </c>
      <c r="I85" s="30">
        <f t="shared" si="47"/>
        <v>107594</v>
      </c>
      <c r="J85" s="28">
        <f t="shared" si="48"/>
        <v>16.585038141470193</v>
      </c>
      <c r="K85" s="29">
        <v>13696</v>
      </c>
      <c r="L85" s="28">
        <f t="shared" si="49"/>
        <v>5.597532767925983</v>
      </c>
      <c r="M85" s="29">
        <v>14853</v>
      </c>
      <c r="N85" s="28">
        <f t="shared" si="50"/>
        <v>17.26669824727618</v>
      </c>
      <c r="O85" s="30">
        <f t="shared" si="51"/>
        <v>28549</v>
      </c>
      <c r="P85" s="28">
        <f t="shared" si="52"/>
        <v>11.362927133718202</v>
      </c>
      <c r="Q85" s="30">
        <f t="shared" si="53"/>
        <v>31639</v>
      </c>
      <c r="R85" s="28">
        <f t="shared" si="54"/>
        <v>11.361796487276067</v>
      </c>
      <c r="S85" s="51"/>
      <c r="T85" s="54"/>
    </row>
    <row r="86" spans="1:20" ht="28.5" customHeight="1">
      <c r="A86" s="55"/>
      <c r="B86" s="56" t="s">
        <v>32</v>
      </c>
      <c r="C86" s="57">
        <f>SUM(C74:C85)</f>
        <v>1718088</v>
      </c>
      <c r="D86" s="58">
        <f t="shared" si="44"/>
        <v>-10.064040754920839</v>
      </c>
      <c r="E86" s="57">
        <f>SUM(E74:E85)</f>
        <v>1331149</v>
      </c>
      <c r="F86" s="58">
        <f t="shared" si="45"/>
        <v>-10.009160325985917</v>
      </c>
      <c r="G86" s="57">
        <f>SUM(G74:G85)</f>
        <v>37310</v>
      </c>
      <c r="H86" s="58">
        <f t="shared" si="46"/>
        <v>-28.991492682184116</v>
      </c>
      <c r="I86" s="57">
        <f>SUM(I74:I85)</f>
        <v>1368459</v>
      </c>
      <c r="J86" s="58">
        <f t="shared" si="48"/>
        <v>-10.660304436499999</v>
      </c>
      <c r="K86" s="57">
        <f>SUM(K74:K85)</f>
        <v>174479</v>
      </c>
      <c r="L86" s="58">
        <f t="shared" si="49"/>
        <v>-10.99554158972424</v>
      </c>
      <c r="M86" s="57">
        <f>SUM(M74:M85)</f>
        <v>175150</v>
      </c>
      <c r="N86" s="58">
        <f t="shared" si="50"/>
        <v>-4.061041607326743</v>
      </c>
      <c r="O86" s="57">
        <f>SUM(O74:O85)</f>
        <v>349629</v>
      </c>
      <c r="P86" s="58">
        <f t="shared" si="52"/>
        <v>-7.6516516199240385</v>
      </c>
      <c r="Q86" s="57">
        <f>SUM(Q74:Q85)</f>
        <v>386939</v>
      </c>
      <c r="R86" s="47">
        <f t="shared" si="54"/>
        <v>-10.25233044410065</v>
      </c>
      <c r="S86" s="48"/>
      <c r="T86" s="54"/>
    </row>
    <row r="87" spans="1:20" ht="17.25" customHeight="1">
      <c r="A87" s="59"/>
      <c r="B87" s="60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10"/>
      <c r="T87" s="11"/>
    </row>
    <row r="88" spans="1:21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6" t="s">
        <v>6</v>
      </c>
      <c r="N88" s="16"/>
      <c r="O88" s="14" t="s">
        <v>7</v>
      </c>
      <c r="P88" s="14"/>
      <c r="Q88" s="14" t="s">
        <v>8</v>
      </c>
      <c r="R88" s="14"/>
      <c r="S88" s="48"/>
      <c r="T88" s="11"/>
      <c r="U88" s="61"/>
    </row>
    <row r="89" spans="1:21" ht="17.25" customHeight="1">
      <c r="A89" s="49"/>
      <c r="B89" s="50"/>
      <c r="C89" s="14"/>
      <c r="D89" s="24" t="s">
        <v>9</v>
      </c>
      <c r="E89" s="14" t="s">
        <v>10</v>
      </c>
      <c r="F89" s="24" t="s">
        <v>9</v>
      </c>
      <c r="G89" s="14" t="s">
        <v>11</v>
      </c>
      <c r="H89" s="24" t="s">
        <v>9</v>
      </c>
      <c r="I89" s="14" t="s">
        <v>12</v>
      </c>
      <c r="J89" s="24" t="s">
        <v>9</v>
      </c>
      <c r="K89" s="14" t="s">
        <v>13</v>
      </c>
      <c r="L89" s="24" t="s">
        <v>9</v>
      </c>
      <c r="M89" s="14" t="s">
        <v>14</v>
      </c>
      <c r="N89" s="24" t="s">
        <v>9</v>
      </c>
      <c r="O89" s="14" t="s">
        <v>15</v>
      </c>
      <c r="P89" s="24" t="s">
        <v>9</v>
      </c>
      <c r="Q89" s="15" t="s">
        <v>16</v>
      </c>
      <c r="R89" s="24" t="s">
        <v>9</v>
      </c>
      <c r="S89" s="48"/>
      <c r="T89" s="11"/>
      <c r="U89" s="61"/>
    </row>
    <row r="90" spans="1:20" ht="17.25" customHeight="1">
      <c r="A90" s="22"/>
      <c r="B90" s="23" t="s">
        <v>17</v>
      </c>
      <c r="C90" s="14" t="s">
        <v>18</v>
      </c>
      <c r="D90" s="24" t="s">
        <v>19</v>
      </c>
      <c r="E90" s="14" t="s">
        <v>18</v>
      </c>
      <c r="F90" s="24" t="s">
        <v>19</v>
      </c>
      <c r="G90" s="14" t="s">
        <v>18</v>
      </c>
      <c r="H90" s="24" t="s">
        <v>19</v>
      </c>
      <c r="I90" s="14" t="s">
        <v>18</v>
      </c>
      <c r="J90" s="24" t="s">
        <v>19</v>
      </c>
      <c r="K90" s="14" t="s">
        <v>18</v>
      </c>
      <c r="L90" s="24" t="s">
        <v>19</v>
      </c>
      <c r="M90" s="14" t="s">
        <v>18</v>
      </c>
      <c r="N90" s="24" t="s">
        <v>19</v>
      </c>
      <c r="O90" s="14" t="s">
        <v>18</v>
      </c>
      <c r="P90" s="24" t="s">
        <v>19</v>
      </c>
      <c r="Q90" s="14" t="s">
        <v>18</v>
      </c>
      <c r="R90" s="24" t="s">
        <v>19</v>
      </c>
      <c r="S90" s="48"/>
      <c r="T90" s="11"/>
    </row>
    <row r="91" spans="1:20" ht="17.25" customHeight="1">
      <c r="A91" s="25"/>
      <c r="B91" s="26" t="s">
        <v>41</v>
      </c>
      <c r="C91" s="29">
        <v>158927</v>
      </c>
      <c r="D91" s="28">
        <f aca="true" t="shared" si="55" ref="D91:D103">(C91/C108)*100-100</f>
        <v>1.8077575990519108</v>
      </c>
      <c r="E91" s="29">
        <v>124715</v>
      </c>
      <c r="F91" s="28">
        <f aca="true" t="shared" si="56" ref="F91:F103">(E91/E108)*100-100</f>
        <v>0.15418838286902314</v>
      </c>
      <c r="G91" s="29">
        <v>5570</v>
      </c>
      <c r="H91" s="28">
        <f aca="true" t="shared" si="57" ref="H91:H103">(G91/G108)*100-100</f>
        <v>502.8138528138528</v>
      </c>
      <c r="I91" s="30">
        <f aca="true" t="shared" si="58" ref="I91:I102">E91+G91</f>
        <v>130285</v>
      </c>
      <c r="J91" s="28">
        <f aca="true" t="shared" si="59" ref="J91:J103">(I91/I108)*100-100</f>
        <v>3.8566087670490248</v>
      </c>
      <c r="K91" s="29">
        <v>14205</v>
      </c>
      <c r="L91" s="28">
        <f aca="true" t="shared" si="60" ref="L91:L103">(K91/K108)*100-100</f>
        <v>-14.396769916837414</v>
      </c>
      <c r="M91" s="29">
        <v>14437</v>
      </c>
      <c r="N91" s="28">
        <f aca="true" t="shared" si="61" ref="N91:N103">(M91/M108)*100-100</f>
        <v>2.6521615472127564</v>
      </c>
      <c r="O91" s="30">
        <f aca="true" t="shared" si="62" ref="O91:O102">K91+M91</f>
        <v>28642</v>
      </c>
      <c r="P91" s="28">
        <f aca="true" t="shared" si="63" ref="P91:P103">(O91/O108)*100-100</f>
        <v>-6.575771413660377</v>
      </c>
      <c r="Q91" s="30">
        <f aca="true" t="shared" si="64" ref="Q91:Q102">G91+K91+M91</f>
        <v>34212</v>
      </c>
      <c r="R91" s="28">
        <f aca="true" t="shared" si="65" ref="R91:R103">(Q91/Q108)*100-100</f>
        <v>8.327528338927252</v>
      </c>
      <c r="S91" s="48"/>
      <c r="T91" s="11"/>
    </row>
    <row r="92" spans="1:20" ht="17.25" customHeight="1">
      <c r="A92" s="31"/>
      <c r="B92" s="32" t="s">
        <v>42</v>
      </c>
      <c r="C92" s="29">
        <v>179017</v>
      </c>
      <c r="D92" s="28">
        <f t="shared" si="55"/>
        <v>1.0191240950053952</v>
      </c>
      <c r="E92" s="29">
        <v>140369</v>
      </c>
      <c r="F92" s="28">
        <f t="shared" si="56"/>
        <v>-1.1652960063087932</v>
      </c>
      <c r="G92" s="29">
        <v>6036</v>
      </c>
      <c r="H92" s="28">
        <f t="shared" si="57"/>
        <v>536.0379346680716</v>
      </c>
      <c r="I92" s="30">
        <f t="shared" si="58"/>
        <v>146405</v>
      </c>
      <c r="J92" s="28">
        <f t="shared" si="59"/>
        <v>2.4004532324285037</v>
      </c>
      <c r="K92" s="29">
        <v>16875</v>
      </c>
      <c r="L92" s="28">
        <f t="shared" si="60"/>
        <v>-10.902851108764523</v>
      </c>
      <c r="M92" s="29">
        <v>15737</v>
      </c>
      <c r="N92" s="28">
        <f t="shared" si="61"/>
        <v>2.8696561642044713</v>
      </c>
      <c r="O92" s="30">
        <f t="shared" si="62"/>
        <v>32612</v>
      </c>
      <c r="P92" s="28">
        <f t="shared" si="63"/>
        <v>-4.749109176937907</v>
      </c>
      <c r="Q92" s="30">
        <f t="shared" si="64"/>
        <v>38648</v>
      </c>
      <c r="R92" s="28">
        <f t="shared" si="65"/>
        <v>9.836018984283967</v>
      </c>
      <c r="S92" s="48"/>
      <c r="T92" s="11"/>
    </row>
    <row r="93" spans="1:20" ht="17.25" customHeight="1">
      <c r="A93" s="31"/>
      <c r="B93" s="32" t="s">
        <v>22</v>
      </c>
      <c r="C93" s="33">
        <v>223440</v>
      </c>
      <c r="D93" s="28">
        <f t="shared" si="55"/>
        <v>-2.510111565361939</v>
      </c>
      <c r="E93" s="33">
        <v>175252</v>
      </c>
      <c r="F93" s="28">
        <f t="shared" si="56"/>
        <v>-4.561395865554275</v>
      </c>
      <c r="G93" s="33">
        <v>6678</v>
      </c>
      <c r="H93" s="28">
        <f t="shared" si="57"/>
        <v>495.1871657754011</v>
      </c>
      <c r="I93" s="30">
        <f t="shared" si="58"/>
        <v>181930</v>
      </c>
      <c r="J93" s="28">
        <f t="shared" si="59"/>
        <v>-1.5263870094722591</v>
      </c>
      <c r="K93" s="33">
        <v>21589</v>
      </c>
      <c r="L93" s="28">
        <f t="shared" si="60"/>
        <v>-9.121906044788687</v>
      </c>
      <c r="M93" s="33">
        <v>19921</v>
      </c>
      <c r="N93" s="28">
        <f t="shared" si="61"/>
        <v>-3.7028085270943194</v>
      </c>
      <c r="O93" s="30">
        <f t="shared" si="62"/>
        <v>41510</v>
      </c>
      <c r="P93" s="28">
        <f t="shared" si="63"/>
        <v>-6.599464482595678</v>
      </c>
      <c r="Q93" s="30">
        <f t="shared" si="64"/>
        <v>48188</v>
      </c>
      <c r="R93" s="28">
        <f t="shared" si="65"/>
        <v>5.756611434214861</v>
      </c>
      <c r="S93" s="48"/>
      <c r="T93" s="11"/>
    </row>
    <row r="94" spans="1:20" ht="17.25" customHeight="1">
      <c r="A94" s="31"/>
      <c r="B94" s="32" t="s">
        <v>23</v>
      </c>
      <c r="C94" s="34">
        <v>147733</v>
      </c>
      <c r="D94" s="28">
        <f t="shared" si="55"/>
        <v>4.949348564283994</v>
      </c>
      <c r="E94" s="34">
        <v>115363</v>
      </c>
      <c r="F94" s="28">
        <f t="shared" si="56"/>
        <v>3.5184221388704344</v>
      </c>
      <c r="G94" s="34">
        <v>4451</v>
      </c>
      <c r="H94" s="28">
        <f t="shared" si="57"/>
        <v>372.0042417815482</v>
      </c>
      <c r="I94" s="30">
        <f t="shared" si="58"/>
        <v>119814</v>
      </c>
      <c r="J94" s="28">
        <f t="shared" si="59"/>
        <v>6.6103127641589055</v>
      </c>
      <c r="K94" s="33">
        <v>13687</v>
      </c>
      <c r="L94" s="28">
        <f t="shared" si="60"/>
        <v>-11.181051265412066</v>
      </c>
      <c r="M94" s="33">
        <v>14232</v>
      </c>
      <c r="N94" s="28">
        <f t="shared" si="61"/>
        <v>9.721686839873556</v>
      </c>
      <c r="O94" s="30">
        <f t="shared" si="62"/>
        <v>27919</v>
      </c>
      <c r="P94" s="28">
        <f t="shared" si="63"/>
        <v>-1.6278496177019832</v>
      </c>
      <c r="Q94" s="30">
        <f t="shared" si="64"/>
        <v>32370</v>
      </c>
      <c r="R94" s="28">
        <f t="shared" si="65"/>
        <v>10.387395989633077</v>
      </c>
      <c r="S94" s="52"/>
      <c r="T94" s="11"/>
    </row>
    <row r="95" spans="1:20" ht="17.25" customHeight="1">
      <c r="A95" s="31"/>
      <c r="B95" s="32" t="s">
        <v>43</v>
      </c>
      <c r="C95" s="34">
        <v>148782</v>
      </c>
      <c r="D95" s="28">
        <f t="shared" si="55"/>
        <v>9.526578867941197</v>
      </c>
      <c r="E95" s="34">
        <v>114782</v>
      </c>
      <c r="F95" s="28">
        <f t="shared" si="56"/>
        <v>8.602516794398724</v>
      </c>
      <c r="G95" s="34">
        <v>4331</v>
      </c>
      <c r="H95" s="28">
        <f t="shared" si="57"/>
        <v>345.1181911613566</v>
      </c>
      <c r="I95" s="30">
        <f t="shared" si="58"/>
        <v>119113</v>
      </c>
      <c r="J95" s="28">
        <f t="shared" si="59"/>
        <v>11.672276234495556</v>
      </c>
      <c r="K95" s="33">
        <v>14600</v>
      </c>
      <c r="L95" s="28">
        <f t="shared" si="60"/>
        <v>-9.468593042723384</v>
      </c>
      <c r="M95" s="33">
        <v>15069</v>
      </c>
      <c r="N95" s="28">
        <f t="shared" si="61"/>
        <v>15.462416673051877</v>
      </c>
      <c r="O95" s="30">
        <f t="shared" si="62"/>
        <v>29669</v>
      </c>
      <c r="P95" s="28">
        <f t="shared" si="63"/>
        <v>1.6827746932620613</v>
      </c>
      <c r="Q95" s="30">
        <f t="shared" si="64"/>
        <v>34000</v>
      </c>
      <c r="R95" s="28">
        <f t="shared" si="65"/>
        <v>12.765745746409735</v>
      </c>
      <c r="S95" s="51"/>
      <c r="T95" s="11"/>
    </row>
    <row r="96" spans="1:20" ht="17.25" customHeight="1">
      <c r="A96" s="31"/>
      <c r="B96" s="32" t="s">
        <v>25</v>
      </c>
      <c r="C96" s="33">
        <v>160173</v>
      </c>
      <c r="D96" s="28">
        <f t="shared" si="55"/>
        <v>-0.516136245062242</v>
      </c>
      <c r="E96" s="34">
        <v>118919</v>
      </c>
      <c r="F96" s="28">
        <f t="shared" si="56"/>
        <v>-3.2305576577236366</v>
      </c>
      <c r="G96" s="34">
        <v>4735</v>
      </c>
      <c r="H96" s="28">
        <f t="shared" si="57"/>
        <v>482.41082410824106</v>
      </c>
      <c r="I96" s="30">
        <f t="shared" si="58"/>
        <v>123654</v>
      </c>
      <c r="J96" s="28">
        <f t="shared" si="59"/>
        <v>-0.038802929621184035</v>
      </c>
      <c r="K96" s="33">
        <v>20136</v>
      </c>
      <c r="L96" s="28">
        <f t="shared" si="60"/>
        <v>-6.165245351600717</v>
      </c>
      <c r="M96" s="33">
        <v>16383</v>
      </c>
      <c r="N96" s="28">
        <f t="shared" si="61"/>
        <v>3.4084453701950395</v>
      </c>
      <c r="O96" s="30">
        <f t="shared" si="62"/>
        <v>36519</v>
      </c>
      <c r="P96" s="28">
        <f t="shared" si="63"/>
        <v>-2.099083159079939</v>
      </c>
      <c r="Q96" s="30">
        <f t="shared" si="64"/>
        <v>41254</v>
      </c>
      <c r="R96" s="28">
        <f t="shared" si="65"/>
        <v>8.235602781057324</v>
      </c>
      <c r="S96" s="52"/>
      <c r="T96" s="53"/>
    </row>
    <row r="97" spans="1:20" ht="17.25" customHeight="1">
      <c r="A97" s="31"/>
      <c r="B97" s="35" t="s">
        <v>26</v>
      </c>
      <c r="C97" s="33">
        <v>158657</v>
      </c>
      <c r="D97" s="28">
        <f t="shared" si="55"/>
        <v>-0.6263427222107367</v>
      </c>
      <c r="E97" s="33">
        <v>121272</v>
      </c>
      <c r="F97" s="28">
        <f t="shared" si="56"/>
        <v>-2.057034865408383</v>
      </c>
      <c r="G97" s="33">
        <v>4297</v>
      </c>
      <c r="H97" s="28">
        <f t="shared" si="57"/>
        <v>13.257775434897212</v>
      </c>
      <c r="I97" s="30">
        <f t="shared" si="58"/>
        <v>125569</v>
      </c>
      <c r="J97" s="28">
        <f t="shared" si="59"/>
        <v>-1.6017176933384576</v>
      </c>
      <c r="K97" s="33">
        <v>17047</v>
      </c>
      <c r="L97" s="28">
        <f t="shared" si="60"/>
        <v>8.173107430674548</v>
      </c>
      <c r="M97" s="33">
        <v>16041</v>
      </c>
      <c r="N97" s="28">
        <f t="shared" si="61"/>
        <v>-1.4983113294442632</v>
      </c>
      <c r="O97" s="30">
        <f t="shared" si="62"/>
        <v>33088</v>
      </c>
      <c r="P97" s="28">
        <f t="shared" si="63"/>
        <v>3.2580202221944745</v>
      </c>
      <c r="Q97" s="30">
        <f t="shared" si="64"/>
        <v>37385</v>
      </c>
      <c r="R97" s="28">
        <f t="shared" si="65"/>
        <v>4.316647134326686</v>
      </c>
      <c r="S97" s="48"/>
      <c r="T97" s="11"/>
    </row>
    <row r="98" spans="1:20" ht="17.25" customHeight="1">
      <c r="A98" s="37"/>
      <c r="B98" s="35" t="s">
        <v>27</v>
      </c>
      <c r="C98" s="36">
        <v>145882</v>
      </c>
      <c r="D98" s="28">
        <f t="shared" si="55"/>
        <v>11.479443680268986</v>
      </c>
      <c r="E98" s="36">
        <v>115276</v>
      </c>
      <c r="F98" s="28">
        <f t="shared" si="56"/>
        <v>13.032308672844039</v>
      </c>
      <c r="G98" s="36">
        <v>3633</v>
      </c>
      <c r="H98" s="28">
        <f t="shared" si="57"/>
        <v>17.91626095423564</v>
      </c>
      <c r="I98" s="30">
        <f t="shared" si="58"/>
        <v>118909</v>
      </c>
      <c r="J98" s="28">
        <f t="shared" si="59"/>
        <v>13.175527763501037</v>
      </c>
      <c r="K98" s="36">
        <v>14140</v>
      </c>
      <c r="L98" s="28">
        <f t="shared" si="60"/>
        <v>18.11878706874947</v>
      </c>
      <c r="M98" s="36">
        <v>12833</v>
      </c>
      <c r="N98" s="28">
        <f t="shared" si="61"/>
        <v>-7.1619764161180655</v>
      </c>
      <c r="O98" s="30">
        <f t="shared" si="62"/>
        <v>26973</v>
      </c>
      <c r="P98" s="28">
        <f t="shared" si="63"/>
        <v>4.570830425680384</v>
      </c>
      <c r="Q98" s="30">
        <f t="shared" si="64"/>
        <v>30606</v>
      </c>
      <c r="R98" s="28">
        <f t="shared" si="65"/>
        <v>5.9948051948051955</v>
      </c>
      <c r="S98" s="48"/>
      <c r="T98" s="11"/>
    </row>
    <row r="99" spans="1:20" ht="17.25" customHeight="1">
      <c r="A99" s="37"/>
      <c r="B99" s="35" t="s">
        <v>28</v>
      </c>
      <c r="C99" s="33">
        <v>200503</v>
      </c>
      <c r="D99" s="28">
        <f t="shared" si="55"/>
        <v>13.24462166695848</v>
      </c>
      <c r="E99" s="33">
        <v>158576</v>
      </c>
      <c r="F99" s="28">
        <f t="shared" si="56"/>
        <v>14.085094749564746</v>
      </c>
      <c r="G99" s="33">
        <v>3797</v>
      </c>
      <c r="H99" s="28">
        <f t="shared" si="57"/>
        <v>-20.631270903010034</v>
      </c>
      <c r="I99" s="30">
        <f t="shared" si="58"/>
        <v>162373</v>
      </c>
      <c r="J99" s="28">
        <f t="shared" si="59"/>
        <v>12.9299912367334</v>
      </c>
      <c r="K99" s="29">
        <v>18113</v>
      </c>
      <c r="L99" s="28">
        <f t="shared" si="60"/>
        <v>14.850041214888094</v>
      </c>
      <c r="M99" s="29">
        <v>20017</v>
      </c>
      <c r="N99" s="28">
        <f t="shared" si="61"/>
        <v>14.382857142857148</v>
      </c>
      <c r="O99" s="30">
        <f t="shared" si="62"/>
        <v>38130</v>
      </c>
      <c r="P99" s="28">
        <f t="shared" si="63"/>
        <v>14.604310059811837</v>
      </c>
      <c r="Q99" s="30">
        <f t="shared" si="64"/>
        <v>41927</v>
      </c>
      <c r="R99" s="28">
        <f t="shared" si="65"/>
        <v>10.174747076599672</v>
      </c>
      <c r="S99" s="48"/>
      <c r="T99" s="11"/>
    </row>
    <row r="100" spans="1:20" ht="17.25" customHeight="1">
      <c r="A100" s="31"/>
      <c r="B100" s="35" t="s">
        <v>29</v>
      </c>
      <c r="C100" s="33">
        <v>122294</v>
      </c>
      <c r="D100" s="28">
        <f t="shared" si="55"/>
        <v>-22.322931421058314</v>
      </c>
      <c r="E100" s="29">
        <v>95247</v>
      </c>
      <c r="F100" s="28">
        <f t="shared" si="56"/>
        <v>-20.42990092061953</v>
      </c>
      <c r="G100" s="29">
        <v>2870</v>
      </c>
      <c r="H100" s="28">
        <f t="shared" si="57"/>
        <v>-53.5673839184598</v>
      </c>
      <c r="I100" s="30">
        <f t="shared" si="58"/>
        <v>98117</v>
      </c>
      <c r="J100" s="28">
        <f t="shared" si="59"/>
        <v>-22.056989426689867</v>
      </c>
      <c r="K100" s="29">
        <v>12537</v>
      </c>
      <c r="L100" s="28">
        <f t="shared" si="60"/>
        <v>-19.58822397537041</v>
      </c>
      <c r="M100" s="29">
        <v>11640</v>
      </c>
      <c r="N100" s="28">
        <f t="shared" si="61"/>
        <v>-27.0905104917006</v>
      </c>
      <c r="O100" s="30">
        <f t="shared" si="62"/>
        <v>24177</v>
      </c>
      <c r="P100" s="28">
        <f t="shared" si="63"/>
        <v>-23.383825579921407</v>
      </c>
      <c r="Q100" s="30">
        <f t="shared" si="64"/>
        <v>27047</v>
      </c>
      <c r="R100" s="28">
        <f t="shared" si="65"/>
        <v>-28.327636007101788</v>
      </c>
      <c r="S100" s="48"/>
      <c r="T100" s="11"/>
    </row>
    <row r="101" spans="1:20" ht="17.25" customHeight="1">
      <c r="A101" s="31"/>
      <c r="B101" s="35" t="s">
        <v>30</v>
      </c>
      <c r="C101" s="33">
        <v>147014</v>
      </c>
      <c r="D101" s="28">
        <f t="shared" si="55"/>
        <v>-9.4457003122902</v>
      </c>
      <c r="E101" s="29">
        <v>109921</v>
      </c>
      <c r="F101" s="28">
        <f t="shared" si="56"/>
        <v>-5.637490556967236</v>
      </c>
      <c r="G101" s="29">
        <v>3370</v>
      </c>
      <c r="H101" s="28">
        <f t="shared" si="57"/>
        <v>-45.05136148703733</v>
      </c>
      <c r="I101" s="30">
        <f t="shared" si="58"/>
        <v>113291</v>
      </c>
      <c r="J101" s="28">
        <f t="shared" si="59"/>
        <v>-7.608810888836331</v>
      </c>
      <c r="K101" s="29">
        <v>20135</v>
      </c>
      <c r="L101" s="28">
        <f t="shared" si="60"/>
        <v>-15.487932843651635</v>
      </c>
      <c r="M101" s="29">
        <v>13588</v>
      </c>
      <c r="N101" s="28">
        <f t="shared" si="61"/>
        <v>-14.55700182355531</v>
      </c>
      <c r="O101" s="30">
        <f t="shared" si="62"/>
        <v>33723</v>
      </c>
      <c r="P101" s="28">
        <f t="shared" si="63"/>
        <v>-15.115283930728964</v>
      </c>
      <c r="Q101" s="30">
        <f t="shared" si="64"/>
        <v>37093</v>
      </c>
      <c r="R101" s="28">
        <f t="shared" si="65"/>
        <v>-19.11864111118379</v>
      </c>
      <c r="S101" s="48"/>
      <c r="T101" s="11"/>
    </row>
    <row r="102" spans="1:20" ht="17.25" customHeight="1">
      <c r="A102" s="31"/>
      <c r="B102" s="35" t="s">
        <v>31</v>
      </c>
      <c r="C102" s="29">
        <v>117924</v>
      </c>
      <c r="D102" s="28">
        <f t="shared" si="55"/>
        <v>-13.70109626333739</v>
      </c>
      <c r="E102" s="29">
        <v>89513</v>
      </c>
      <c r="F102" s="28">
        <f t="shared" si="56"/>
        <v>-14.356378805564589</v>
      </c>
      <c r="G102" s="29">
        <v>2775</v>
      </c>
      <c r="H102" s="28">
        <f t="shared" si="57"/>
        <v>-34.08551068883611</v>
      </c>
      <c r="I102" s="30">
        <f t="shared" si="58"/>
        <v>92288</v>
      </c>
      <c r="J102" s="28">
        <f t="shared" si="59"/>
        <v>-15.120300198660871</v>
      </c>
      <c r="K102" s="29">
        <v>12970</v>
      </c>
      <c r="L102" s="28">
        <f t="shared" si="60"/>
        <v>-4.76540127762685</v>
      </c>
      <c r="M102" s="29">
        <v>12666</v>
      </c>
      <c r="N102" s="28">
        <f t="shared" si="61"/>
        <v>-11.420379047485838</v>
      </c>
      <c r="O102" s="30">
        <f t="shared" si="62"/>
        <v>25636</v>
      </c>
      <c r="P102" s="28">
        <f t="shared" si="63"/>
        <v>-8.173937961172001</v>
      </c>
      <c r="Q102" s="30">
        <f t="shared" si="64"/>
        <v>28411</v>
      </c>
      <c r="R102" s="28">
        <f t="shared" si="65"/>
        <v>-11.56934760956176</v>
      </c>
      <c r="S102" s="48"/>
      <c r="T102" s="54"/>
    </row>
    <row r="103" spans="1:20" ht="28.5" customHeight="1">
      <c r="A103" s="55"/>
      <c r="B103" s="56" t="s">
        <v>32</v>
      </c>
      <c r="C103" s="57">
        <f>SUM(C91:C102)</f>
        <v>1910346</v>
      </c>
      <c r="D103" s="58">
        <f t="shared" si="55"/>
        <v>-0.716066116320988</v>
      </c>
      <c r="E103" s="57">
        <f>SUM(E91:E102)</f>
        <v>1479205</v>
      </c>
      <c r="F103" s="58">
        <f t="shared" si="56"/>
        <v>-1.103224831617979</v>
      </c>
      <c r="G103" s="57">
        <f>SUM(G91:G102)</f>
        <v>52543</v>
      </c>
      <c r="H103" s="58">
        <f t="shared" si="57"/>
        <v>54.962102220780366</v>
      </c>
      <c r="I103" s="57">
        <f>SUM(I91:I102)</f>
        <v>1531748</v>
      </c>
      <c r="J103" s="58">
        <f t="shared" si="59"/>
        <v>0.13957778863019144</v>
      </c>
      <c r="K103" s="57">
        <f>SUM(K91:K102)</f>
        <v>196034</v>
      </c>
      <c r="L103" s="58">
        <f t="shared" si="60"/>
        <v>-6.123875836837115</v>
      </c>
      <c r="M103" s="57">
        <f>SUM(M91:M102)</f>
        <v>182564</v>
      </c>
      <c r="N103" s="58">
        <f t="shared" si="61"/>
        <v>-1.6829214439196676</v>
      </c>
      <c r="O103" s="57">
        <f>SUM(O91:O102)</f>
        <v>378598</v>
      </c>
      <c r="P103" s="58">
        <f t="shared" si="63"/>
        <v>-4.033601090970848</v>
      </c>
      <c r="Q103" s="57">
        <f>SUM(Q91:Q102)</f>
        <v>431141</v>
      </c>
      <c r="R103" s="58">
        <f t="shared" si="65"/>
        <v>0.6355942093936306</v>
      </c>
      <c r="S103" s="48"/>
      <c r="T103" s="54"/>
    </row>
    <row r="104" spans="1:20" ht="17.25" customHeight="1">
      <c r="A104" s="59"/>
      <c r="B104" s="60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10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5" t="s">
        <v>5</v>
      </c>
      <c r="L105" s="15"/>
      <c r="M105" s="16" t="s">
        <v>6</v>
      </c>
      <c r="N105" s="16"/>
      <c r="O105" s="14" t="s">
        <v>7</v>
      </c>
      <c r="P105" s="14"/>
      <c r="Q105" s="14" t="s">
        <v>8</v>
      </c>
      <c r="R105" s="14"/>
      <c r="S105" s="48"/>
      <c r="T105" s="11"/>
    </row>
    <row r="106" spans="1:20" ht="17.25" customHeight="1">
      <c r="A106" s="49"/>
      <c r="B106" s="50"/>
      <c r="C106" s="14"/>
      <c r="D106" s="24" t="s">
        <v>9</v>
      </c>
      <c r="E106" s="14" t="s">
        <v>10</v>
      </c>
      <c r="F106" s="24" t="s">
        <v>9</v>
      </c>
      <c r="G106" s="14" t="s">
        <v>11</v>
      </c>
      <c r="H106" s="24" t="s">
        <v>9</v>
      </c>
      <c r="I106" s="14" t="s">
        <v>12</v>
      </c>
      <c r="J106" s="24" t="s">
        <v>9</v>
      </c>
      <c r="K106" s="14" t="s">
        <v>13</v>
      </c>
      <c r="L106" s="24" t="s">
        <v>9</v>
      </c>
      <c r="M106" s="14" t="s">
        <v>14</v>
      </c>
      <c r="N106" s="24" t="s">
        <v>9</v>
      </c>
      <c r="O106" s="14" t="s">
        <v>15</v>
      </c>
      <c r="P106" s="24" t="s">
        <v>9</v>
      </c>
      <c r="Q106" s="15" t="s">
        <v>16</v>
      </c>
      <c r="R106" s="24" t="s">
        <v>9</v>
      </c>
      <c r="S106" s="48"/>
      <c r="T106" s="11"/>
    </row>
    <row r="107" spans="1:20" ht="17.25" customHeight="1">
      <c r="A107" s="22"/>
      <c r="B107" s="23" t="s">
        <v>17</v>
      </c>
      <c r="C107" s="14" t="s">
        <v>18</v>
      </c>
      <c r="D107" s="24" t="s">
        <v>19</v>
      </c>
      <c r="E107" s="14" t="s">
        <v>18</v>
      </c>
      <c r="F107" s="24" t="s">
        <v>19</v>
      </c>
      <c r="G107" s="14" t="s">
        <v>18</v>
      </c>
      <c r="H107" s="24" t="s">
        <v>19</v>
      </c>
      <c r="I107" s="14" t="s">
        <v>18</v>
      </c>
      <c r="J107" s="24" t="s">
        <v>19</v>
      </c>
      <c r="K107" s="14" t="s">
        <v>18</v>
      </c>
      <c r="L107" s="24" t="s">
        <v>19</v>
      </c>
      <c r="M107" s="14" t="s">
        <v>18</v>
      </c>
      <c r="N107" s="24" t="s">
        <v>19</v>
      </c>
      <c r="O107" s="14" t="s">
        <v>18</v>
      </c>
      <c r="P107" s="24" t="s">
        <v>19</v>
      </c>
      <c r="Q107" s="14" t="s">
        <v>18</v>
      </c>
      <c r="R107" s="24" t="s">
        <v>19</v>
      </c>
      <c r="S107" s="48"/>
      <c r="T107" s="11"/>
    </row>
    <row r="108" spans="1:20" ht="17.25" customHeight="1">
      <c r="A108" s="25"/>
      <c r="B108" s="26" t="s">
        <v>44</v>
      </c>
      <c r="C108" s="29">
        <v>156105</v>
      </c>
      <c r="D108" s="28">
        <f aca="true" t="shared" si="66" ref="D108:D120">(C108/C125)*100-100</f>
        <v>8.73471946505066</v>
      </c>
      <c r="E108" s="29">
        <v>124523</v>
      </c>
      <c r="F108" s="28">
        <f aca="true" t="shared" si="67" ref="F108:F120">(E108/E125)*100-100</f>
        <v>8.921136419299529</v>
      </c>
      <c r="G108" s="29">
        <v>924</v>
      </c>
      <c r="H108" s="28">
        <f aca="true" t="shared" si="68" ref="H108:H120">(G108/G125)*100-100</f>
        <v>-24.57142857142857</v>
      </c>
      <c r="I108" s="30">
        <f aca="true" t="shared" si="69" ref="I108:I119">E108+G108</f>
        <v>125447</v>
      </c>
      <c r="J108" s="28">
        <f aca="true" t="shared" si="70" ref="J108:J120">(I108/I125)*100-100</f>
        <v>8.566062882413533</v>
      </c>
      <c r="K108" s="29">
        <v>16594</v>
      </c>
      <c r="L108" s="28">
        <f aca="true" t="shared" si="71" ref="L108:L120">(K108/K125)*100-100</f>
        <v>20.38595473012188</v>
      </c>
      <c r="M108" s="29">
        <v>14064</v>
      </c>
      <c r="N108" s="28">
        <f aca="true" t="shared" si="72" ref="N108:N120">(M108/M125)*100-100</f>
        <v>-1.1804384485666048</v>
      </c>
      <c r="O108" s="30">
        <f aca="true" t="shared" si="73" ref="O108:O119">K108+M108</f>
        <v>30658</v>
      </c>
      <c r="P108" s="28">
        <f aca="true" t="shared" si="74" ref="P108:P120">(O108/O125)*100-100</f>
        <v>9.430325528269563</v>
      </c>
      <c r="Q108" s="30">
        <f aca="true" t="shared" si="75" ref="Q108:Q119">G108+K108+M108</f>
        <v>31582</v>
      </c>
      <c r="R108" s="28">
        <f aca="true" t="shared" si="76" ref="R108:R120">(Q108/Q125)*100-100</f>
        <v>8.005882151773207</v>
      </c>
      <c r="S108" s="48"/>
      <c r="T108" s="11"/>
    </row>
    <row r="109" spans="1:20" ht="17.25" customHeight="1">
      <c r="A109" s="31"/>
      <c r="B109" s="32" t="s">
        <v>45</v>
      </c>
      <c r="C109" s="29">
        <f>E109+Q109</f>
        <v>177211</v>
      </c>
      <c r="D109" s="28">
        <f t="shared" si="66"/>
        <v>2.6179859864497104</v>
      </c>
      <c r="E109" s="29">
        <v>142024</v>
      </c>
      <c r="F109" s="28">
        <f t="shared" si="67"/>
        <v>1.8414410279944775</v>
      </c>
      <c r="G109" s="29">
        <v>949</v>
      </c>
      <c r="H109" s="28">
        <f t="shared" si="68"/>
        <v>-40.464240903387704</v>
      </c>
      <c r="I109" s="30">
        <f t="shared" si="69"/>
        <v>142973</v>
      </c>
      <c r="J109" s="28">
        <f t="shared" si="70"/>
        <v>1.3633463310882803</v>
      </c>
      <c r="K109" s="29">
        <v>18940</v>
      </c>
      <c r="L109" s="28">
        <f t="shared" si="71"/>
        <v>17.918067488482123</v>
      </c>
      <c r="M109" s="29">
        <v>15298</v>
      </c>
      <c r="N109" s="28">
        <f t="shared" si="72"/>
        <v>-1.7974065990499497</v>
      </c>
      <c r="O109" s="30">
        <f t="shared" si="73"/>
        <v>34238</v>
      </c>
      <c r="P109" s="28">
        <f t="shared" si="74"/>
        <v>8.211125158027826</v>
      </c>
      <c r="Q109" s="30">
        <f t="shared" si="75"/>
        <v>35187</v>
      </c>
      <c r="R109" s="28">
        <f t="shared" si="76"/>
        <v>5.876512005777215</v>
      </c>
      <c r="S109" s="48"/>
      <c r="T109" s="11"/>
    </row>
    <row r="110" spans="1:20" ht="17.25" customHeight="1">
      <c r="A110" s="31"/>
      <c r="B110" s="32" t="s">
        <v>22</v>
      </c>
      <c r="C110" s="33">
        <v>229193</v>
      </c>
      <c r="D110" s="28">
        <f t="shared" si="66"/>
        <v>-0.6618411927877901</v>
      </c>
      <c r="E110" s="33">
        <v>183628</v>
      </c>
      <c r="F110" s="28">
        <f t="shared" si="67"/>
        <v>-1.128023992720344</v>
      </c>
      <c r="G110" s="33">
        <v>1122</v>
      </c>
      <c r="H110" s="28">
        <f t="shared" si="68"/>
        <v>-48.00741427247451</v>
      </c>
      <c r="I110" s="30">
        <f t="shared" si="69"/>
        <v>184750</v>
      </c>
      <c r="J110" s="28">
        <f t="shared" si="70"/>
        <v>-1.6664803785374858</v>
      </c>
      <c r="K110" s="33">
        <v>23756</v>
      </c>
      <c r="L110" s="28">
        <f t="shared" si="71"/>
        <v>8.703212226594673</v>
      </c>
      <c r="M110" s="33">
        <v>20687</v>
      </c>
      <c r="N110" s="28">
        <f t="shared" si="72"/>
        <v>-1.420061949011199</v>
      </c>
      <c r="O110" s="30">
        <f t="shared" si="73"/>
        <v>44443</v>
      </c>
      <c r="P110" s="28">
        <f t="shared" si="74"/>
        <v>3.744251733233739</v>
      </c>
      <c r="Q110" s="30">
        <f t="shared" si="75"/>
        <v>45565</v>
      </c>
      <c r="R110" s="28">
        <f t="shared" si="76"/>
        <v>1.2623063759806143</v>
      </c>
      <c r="S110" s="48"/>
      <c r="T110" s="11"/>
    </row>
    <row r="111" spans="1:20" ht="17.25" customHeight="1">
      <c r="A111" s="31"/>
      <c r="B111" s="32" t="s">
        <v>23</v>
      </c>
      <c r="C111" s="34">
        <v>140766</v>
      </c>
      <c r="D111" s="28">
        <f t="shared" si="66"/>
        <v>7.844354041692526</v>
      </c>
      <c r="E111" s="34">
        <v>111442</v>
      </c>
      <c r="F111" s="28">
        <f t="shared" si="67"/>
        <v>9.89251553101272</v>
      </c>
      <c r="G111" s="34">
        <v>943</v>
      </c>
      <c r="H111" s="28">
        <f t="shared" si="68"/>
        <v>-42.429792429792435</v>
      </c>
      <c r="I111" s="30">
        <f t="shared" si="69"/>
        <v>112385</v>
      </c>
      <c r="J111" s="28">
        <f t="shared" si="70"/>
        <v>9.060826022824315</v>
      </c>
      <c r="K111" s="33">
        <v>15410</v>
      </c>
      <c r="L111" s="28">
        <f t="shared" si="71"/>
        <v>11.279607163489302</v>
      </c>
      <c r="M111" s="33">
        <v>12971</v>
      </c>
      <c r="N111" s="28">
        <f t="shared" si="72"/>
        <v>-4.841904482429754</v>
      </c>
      <c r="O111" s="30">
        <f t="shared" si="73"/>
        <v>28381</v>
      </c>
      <c r="P111" s="28">
        <f t="shared" si="74"/>
        <v>3.282506641435276</v>
      </c>
      <c r="Q111" s="30">
        <f t="shared" si="75"/>
        <v>29324</v>
      </c>
      <c r="R111" s="28">
        <f t="shared" si="76"/>
        <v>0.710924889239962</v>
      </c>
      <c r="S111" s="52"/>
      <c r="T111" s="11"/>
    </row>
    <row r="112" spans="1:20" ht="17.25" customHeight="1">
      <c r="A112" s="31"/>
      <c r="B112" s="32" t="s">
        <v>24</v>
      </c>
      <c r="C112" s="34">
        <v>135841</v>
      </c>
      <c r="D112" s="28">
        <f t="shared" si="66"/>
        <v>0.5752828288811287</v>
      </c>
      <c r="E112" s="34">
        <v>105690</v>
      </c>
      <c r="F112" s="28">
        <f t="shared" si="67"/>
        <v>0.22379426100481226</v>
      </c>
      <c r="G112" s="34">
        <v>973</v>
      </c>
      <c r="H112" s="28">
        <f t="shared" si="68"/>
        <v>-34.69798657718121</v>
      </c>
      <c r="I112" s="30">
        <f t="shared" si="69"/>
        <v>106663</v>
      </c>
      <c r="J112" s="28">
        <f t="shared" si="70"/>
        <v>-0.26275433871933274</v>
      </c>
      <c r="K112" s="33">
        <v>16127</v>
      </c>
      <c r="L112" s="28">
        <f t="shared" si="71"/>
        <v>19.60987910702366</v>
      </c>
      <c r="M112" s="33">
        <v>13051</v>
      </c>
      <c r="N112" s="28">
        <f t="shared" si="72"/>
        <v>-10.835553733688599</v>
      </c>
      <c r="O112" s="30">
        <f t="shared" si="73"/>
        <v>29178</v>
      </c>
      <c r="P112" s="28">
        <f t="shared" si="74"/>
        <v>3.762446657183503</v>
      </c>
      <c r="Q112" s="30">
        <f t="shared" si="75"/>
        <v>30151</v>
      </c>
      <c r="R112" s="28">
        <f t="shared" si="76"/>
        <v>1.8270854441067286</v>
      </c>
      <c r="S112" s="51"/>
      <c r="T112" s="11"/>
    </row>
    <row r="113" spans="1:20" ht="17.25" customHeight="1">
      <c r="A113" s="31"/>
      <c r="B113" s="32" t="s">
        <v>25</v>
      </c>
      <c r="C113" s="33">
        <v>161004</v>
      </c>
      <c r="D113" s="28">
        <f t="shared" si="66"/>
        <v>-0.4458185190910484</v>
      </c>
      <c r="E113" s="34">
        <v>122889</v>
      </c>
      <c r="F113" s="28">
        <f t="shared" si="67"/>
        <v>0.359333273444463</v>
      </c>
      <c r="G113" s="34">
        <v>813</v>
      </c>
      <c r="H113" s="28">
        <f t="shared" si="68"/>
        <v>-45.763842561707804</v>
      </c>
      <c r="I113" s="30">
        <f t="shared" si="69"/>
        <v>123702</v>
      </c>
      <c r="J113" s="28">
        <f t="shared" si="70"/>
        <v>-0.19847032626584848</v>
      </c>
      <c r="K113" s="33">
        <v>21459</v>
      </c>
      <c r="L113" s="28">
        <f t="shared" si="71"/>
        <v>0.0886194029850742</v>
      </c>
      <c r="M113" s="62">
        <v>15843</v>
      </c>
      <c r="N113" s="28">
        <f t="shared" si="72"/>
        <v>-3.0238109812082996</v>
      </c>
      <c r="O113" s="30">
        <f t="shared" si="73"/>
        <v>37302</v>
      </c>
      <c r="P113" s="28">
        <f t="shared" si="74"/>
        <v>-1.257378828387644</v>
      </c>
      <c r="Q113" s="30">
        <f t="shared" si="75"/>
        <v>38115</v>
      </c>
      <c r="R113" s="28">
        <f t="shared" si="76"/>
        <v>-2.9560036663611413</v>
      </c>
      <c r="S113" s="52"/>
      <c r="T113" s="53"/>
    </row>
    <row r="114" spans="1:20" ht="17.25" customHeight="1">
      <c r="A114" s="31"/>
      <c r="B114" s="35" t="s">
        <v>26</v>
      </c>
      <c r="C114" s="33">
        <f>E114+G114+K114+M114</f>
        <v>159657</v>
      </c>
      <c r="D114" s="28">
        <f t="shared" si="66"/>
        <v>7.130779037777629</v>
      </c>
      <c r="E114" s="33">
        <v>123819</v>
      </c>
      <c r="F114" s="28">
        <f t="shared" si="67"/>
        <v>6.611847769932837</v>
      </c>
      <c r="G114" s="33">
        <v>3794</v>
      </c>
      <c r="H114" s="28">
        <f t="shared" si="68"/>
        <v>187.20666161998486</v>
      </c>
      <c r="I114" s="30">
        <f t="shared" si="69"/>
        <v>127613</v>
      </c>
      <c r="J114" s="28">
        <f t="shared" si="70"/>
        <v>8.642868696844047</v>
      </c>
      <c r="K114" s="33">
        <v>15759</v>
      </c>
      <c r="L114" s="28">
        <f t="shared" si="71"/>
        <v>-1.7579951374602558</v>
      </c>
      <c r="M114" s="33">
        <v>16285</v>
      </c>
      <c r="N114" s="28">
        <f t="shared" si="72"/>
        <v>4.875064399793928</v>
      </c>
      <c r="O114" s="30">
        <f t="shared" si="73"/>
        <v>32044</v>
      </c>
      <c r="P114" s="28">
        <f t="shared" si="74"/>
        <v>1.504640628464628</v>
      </c>
      <c r="Q114" s="30">
        <f t="shared" si="75"/>
        <v>35838</v>
      </c>
      <c r="R114" s="28">
        <f t="shared" si="76"/>
        <v>8.963210702341144</v>
      </c>
      <c r="S114" s="48"/>
      <c r="T114" s="11"/>
    </row>
    <row r="115" spans="1:20" ht="17.25" customHeight="1">
      <c r="A115" s="37"/>
      <c r="B115" s="35" t="s">
        <v>27</v>
      </c>
      <c r="C115" s="33">
        <v>130860</v>
      </c>
      <c r="D115" s="28">
        <f t="shared" si="66"/>
        <v>7.706363120077043</v>
      </c>
      <c r="E115" s="63">
        <v>101985</v>
      </c>
      <c r="F115" s="28">
        <f t="shared" si="67"/>
        <v>7.746188710341983</v>
      </c>
      <c r="G115" s="63">
        <v>3081</v>
      </c>
      <c r="H115" s="28">
        <f t="shared" si="68"/>
        <v>189.56766917293237</v>
      </c>
      <c r="I115" s="30">
        <f t="shared" si="69"/>
        <v>105066</v>
      </c>
      <c r="J115" s="28">
        <f t="shared" si="70"/>
        <v>9.767334956172874</v>
      </c>
      <c r="K115" s="63">
        <v>11971</v>
      </c>
      <c r="L115" s="28">
        <f t="shared" si="71"/>
        <v>-5.584036595946046</v>
      </c>
      <c r="M115" s="63">
        <v>13823</v>
      </c>
      <c r="N115" s="28">
        <f t="shared" si="72"/>
        <v>5.511029692389897</v>
      </c>
      <c r="O115" s="30">
        <f t="shared" si="73"/>
        <v>25794</v>
      </c>
      <c r="P115" s="28">
        <f t="shared" si="74"/>
        <v>0.05430566330488773</v>
      </c>
      <c r="Q115" s="30">
        <f t="shared" si="75"/>
        <v>28875</v>
      </c>
      <c r="R115" s="28">
        <f t="shared" si="76"/>
        <v>7.565936522127842</v>
      </c>
      <c r="S115" s="48"/>
      <c r="T115" s="11"/>
    </row>
    <row r="116" spans="1:20" ht="17.25" customHeight="1">
      <c r="A116" s="37"/>
      <c r="B116" s="35" t="s">
        <v>28</v>
      </c>
      <c r="C116" s="33">
        <v>177053</v>
      </c>
      <c r="D116" s="28">
        <f t="shared" si="66"/>
        <v>0.022597210374385668</v>
      </c>
      <c r="E116" s="33">
        <v>138998</v>
      </c>
      <c r="F116" s="28">
        <f t="shared" si="67"/>
        <v>-1.9774051141732798</v>
      </c>
      <c r="G116" s="33">
        <v>4784</v>
      </c>
      <c r="H116" s="28">
        <f t="shared" si="68"/>
        <v>278.1818181818182</v>
      </c>
      <c r="I116" s="30">
        <f t="shared" si="69"/>
        <v>143782</v>
      </c>
      <c r="J116" s="28">
        <f t="shared" si="70"/>
        <v>0.4997658439751973</v>
      </c>
      <c r="K116" s="29">
        <v>15771</v>
      </c>
      <c r="L116" s="28">
        <f t="shared" si="71"/>
        <v>-4.919515283052988</v>
      </c>
      <c r="M116" s="29">
        <v>17500</v>
      </c>
      <c r="N116" s="28">
        <f t="shared" si="72"/>
        <v>0.812258770666503</v>
      </c>
      <c r="O116" s="30">
        <f t="shared" si="73"/>
        <v>33271</v>
      </c>
      <c r="P116" s="28">
        <f t="shared" si="74"/>
        <v>-1.9884522476875048</v>
      </c>
      <c r="Q116" s="30">
        <f t="shared" si="75"/>
        <v>38055</v>
      </c>
      <c r="R116" s="28">
        <f t="shared" si="76"/>
        <v>8.077021385362528</v>
      </c>
      <c r="S116" s="48"/>
      <c r="T116" s="11"/>
    </row>
    <row r="117" spans="1:20" ht="17.25" customHeight="1">
      <c r="A117" s="31"/>
      <c r="B117" s="35" t="s">
        <v>29</v>
      </c>
      <c r="C117" s="33">
        <v>157439</v>
      </c>
      <c r="D117" s="28">
        <f t="shared" si="66"/>
        <v>11.733354150994273</v>
      </c>
      <c r="E117" s="29">
        <v>119702</v>
      </c>
      <c r="F117" s="28">
        <f t="shared" si="67"/>
        <v>8.579151699865761</v>
      </c>
      <c r="G117" s="29">
        <v>6181</v>
      </c>
      <c r="H117" s="28">
        <f t="shared" si="68"/>
        <v>406.639344262295</v>
      </c>
      <c r="I117" s="30">
        <f t="shared" si="69"/>
        <v>125883</v>
      </c>
      <c r="J117" s="28">
        <f t="shared" si="70"/>
        <v>12.936015215675027</v>
      </c>
      <c r="K117" s="29">
        <v>15591</v>
      </c>
      <c r="L117" s="28">
        <f t="shared" si="71"/>
        <v>0.743086068751623</v>
      </c>
      <c r="M117" s="29">
        <v>15965</v>
      </c>
      <c r="N117" s="28">
        <f t="shared" si="72"/>
        <v>14.313332378633817</v>
      </c>
      <c r="O117" s="30">
        <f t="shared" si="73"/>
        <v>31556</v>
      </c>
      <c r="P117" s="28">
        <f t="shared" si="74"/>
        <v>7.180218735140272</v>
      </c>
      <c r="Q117" s="30">
        <f t="shared" si="75"/>
        <v>37737</v>
      </c>
      <c r="R117" s="28">
        <f t="shared" si="76"/>
        <v>23.074163459656887</v>
      </c>
      <c r="S117" s="48"/>
      <c r="T117" s="11"/>
    </row>
    <row r="118" spans="1:20" ht="17.25" customHeight="1">
      <c r="A118" s="31"/>
      <c r="B118" s="35" t="s">
        <v>30</v>
      </c>
      <c r="C118" s="33">
        <v>162349</v>
      </c>
      <c r="D118" s="28">
        <f t="shared" si="66"/>
        <v>9.181820627320178</v>
      </c>
      <c r="E118" s="29">
        <v>116488</v>
      </c>
      <c r="F118" s="28">
        <f t="shared" si="67"/>
        <v>6.114269056988775</v>
      </c>
      <c r="G118" s="29">
        <v>6133</v>
      </c>
      <c r="H118" s="28">
        <f t="shared" si="68"/>
        <v>498.92578125</v>
      </c>
      <c r="I118" s="30">
        <f t="shared" si="69"/>
        <v>122621</v>
      </c>
      <c r="J118" s="28">
        <f t="shared" si="70"/>
        <v>10.668772563176887</v>
      </c>
      <c r="K118" s="29">
        <v>23825</v>
      </c>
      <c r="L118" s="28">
        <f t="shared" si="71"/>
        <v>-2.8661121983039806</v>
      </c>
      <c r="M118" s="29">
        <v>15903</v>
      </c>
      <c r="N118" s="28">
        <f t="shared" si="72"/>
        <v>18.963195691202884</v>
      </c>
      <c r="O118" s="30">
        <f t="shared" si="73"/>
        <v>39728</v>
      </c>
      <c r="P118" s="28">
        <f t="shared" si="74"/>
        <v>4.834283301667725</v>
      </c>
      <c r="Q118" s="30">
        <f t="shared" si="75"/>
        <v>45861</v>
      </c>
      <c r="R118" s="28">
        <f t="shared" si="76"/>
        <v>17.83401849948612</v>
      </c>
      <c r="S118" s="48"/>
      <c r="T118" s="11"/>
    </row>
    <row r="119" spans="1:20" ht="17.25" customHeight="1">
      <c r="A119" s="31"/>
      <c r="B119" s="35" t="s">
        <v>31</v>
      </c>
      <c r="C119" s="29">
        <v>136646</v>
      </c>
      <c r="D119" s="28">
        <f t="shared" si="66"/>
        <v>3.5918973830245164</v>
      </c>
      <c r="E119" s="29">
        <v>104518</v>
      </c>
      <c r="F119" s="28">
        <f t="shared" si="67"/>
        <v>2.5329618584209754</v>
      </c>
      <c r="G119" s="29">
        <v>4210</v>
      </c>
      <c r="H119" s="28">
        <f t="shared" si="68"/>
        <v>381.1428571428571</v>
      </c>
      <c r="I119" s="30">
        <f t="shared" si="69"/>
        <v>108728</v>
      </c>
      <c r="J119" s="28">
        <f t="shared" si="70"/>
        <v>5.755220744861916</v>
      </c>
      <c r="K119" s="29">
        <v>13619</v>
      </c>
      <c r="L119" s="28">
        <f t="shared" si="71"/>
        <v>-15.362625069914856</v>
      </c>
      <c r="M119" s="29">
        <v>14299</v>
      </c>
      <c r="N119" s="28">
        <f t="shared" si="72"/>
        <v>9.94156543133937</v>
      </c>
      <c r="O119" s="30">
        <f t="shared" si="73"/>
        <v>27918</v>
      </c>
      <c r="P119" s="28">
        <f t="shared" si="74"/>
        <v>-4.0519641200123715</v>
      </c>
      <c r="Q119" s="30">
        <f t="shared" si="75"/>
        <v>32128</v>
      </c>
      <c r="R119" s="28">
        <f t="shared" si="76"/>
        <v>7.193380488455901</v>
      </c>
      <c r="S119" s="48"/>
      <c r="T119" s="11"/>
    </row>
    <row r="120" spans="1:20" ht="28.5" customHeight="1">
      <c r="A120" s="55"/>
      <c r="B120" s="56" t="s">
        <v>32</v>
      </c>
      <c r="C120" s="64">
        <f>SUM(C108:C119)</f>
        <v>1924124</v>
      </c>
      <c r="D120" s="41">
        <f t="shared" si="66"/>
        <v>4.382423002580651</v>
      </c>
      <c r="E120" s="65">
        <f>SUM(E108:E119)</f>
        <v>1495706</v>
      </c>
      <c r="F120" s="41">
        <f t="shared" si="67"/>
        <v>3.6261740776947278</v>
      </c>
      <c r="G120" s="65">
        <f>SUM(G108:G119)</f>
        <v>33907</v>
      </c>
      <c r="H120" s="41">
        <f t="shared" si="68"/>
        <v>107.09094240517928</v>
      </c>
      <c r="I120" s="65">
        <f>SUM(I108:I119)</f>
        <v>1529613</v>
      </c>
      <c r="J120" s="41">
        <f t="shared" si="70"/>
        <v>4.7866743392659</v>
      </c>
      <c r="K120" s="65">
        <f>SUM(K108:K119)</f>
        <v>208822</v>
      </c>
      <c r="L120" s="41">
        <f t="shared" si="71"/>
        <v>3.4422632050843873</v>
      </c>
      <c r="M120" s="65">
        <f>SUM(M108:M119)</f>
        <v>185689</v>
      </c>
      <c r="N120" s="41">
        <f t="shared" si="72"/>
        <v>2.179631097024128</v>
      </c>
      <c r="O120" s="66">
        <f>SUM(O108:O119)</f>
        <v>394511</v>
      </c>
      <c r="P120" s="41">
        <f t="shared" si="74"/>
        <v>2.844101032061957</v>
      </c>
      <c r="Q120" s="66">
        <f>SUM(Q108:Q119)</f>
        <v>428418</v>
      </c>
      <c r="R120" s="41">
        <f t="shared" si="76"/>
        <v>7.111462245045928</v>
      </c>
      <c r="S120" s="48"/>
      <c r="T120" s="11"/>
    </row>
    <row r="121" spans="1:20" ht="17.25" customHeight="1">
      <c r="A121" s="59"/>
      <c r="B121" s="60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10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5" t="s">
        <v>5</v>
      </c>
      <c r="L122" s="15"/>
      <c r="M122" s="16" t="s">
        <v>6</v>
      </c>
      <c r="N122" s="16"/>
      <c r="O122" s="14" t="s">
        <v>7</v>
      </c>
      <c r="P122" s="14"/>
      <c r="Q122" s="14" t="s">
        <v>8</v>
      </c>
      <c r="R122" s="14"/>
      <c r="S122" s="48"/>
      <c r="T122" s="11"/>
    </row>
    <row r="123" spans="1:20" ht="17.25" customHeight="1">
      <c r="A123" s="49"/>
      <c r="B123" s="50"/>
      <c r="C123" s="14"/>
      <c r="D123" s="24" t="s">
        <v>9</v>
      </c>
      <c r="E123" s="14" t="s">
        <v>10</v>
      </c>
      <c r="F123" s="24" t="s">
        <v>9</v>
      </c>
      <c r="G123" s="14" t="s">
        <v>11</v>
      </c>
      <c r="H123" s="24" t="s">
        <v>9</v>
      </c>
      <c r="I123" s="14" t="s">
        <v>12</v>
      </c>
      <c r="J123" s="24" t="s">
        <v>9</v>
      </c>
      <c r="K123" s="14" t="s">
        <v>13</v>
      </c>
      <c r="L123" s="24" t="s">
        <v>9</v>
      </c>
      <c r="M123" s="14" t="s">
        <v>14</v>
      </c>
      <c r="N123" s="24" t="s">
        <v>9</v>
      </c>
      <c r="O123" s="14" t="s">
        <v>15</v>
      </c>
      <c r="P123" s="24" t="s">
        <v>9</v>
      </c>
      <c r="Q123" s="15" t="s">
        <v>16</v>
      </c>
      <c r="R123" s="24" t="s">
        <v>9</v>
      </c>
      <c r="S123" s="48"/>
      <c r="T123" s="11"/>
    </row>
    <row r="124" spans="1:20" ht="17.25" customHeight="1">
      <c r="A124" s="22"/>
      <c r="B124" s="23" t="s">
        <v>17</v>
      </c>
      <c r="C124" s="14" t="s">
        <v>18</v>
      </c>
      <c r="D124" s="24" t="s">
        <v>19</v>
      </c>
      <c r="E124" s="14" t="s">
        <v>18</v>
      </c>
      <c r="F124" s="24" t="s">
        <v>19</v>
      </c>
      <c r="G124" s="14" t="s">
        <v>18</v>
      </c>
      <c r="H124" s="24" t="s">
        <v>19</v>
      </c>
      <c r="I124" s="14" t="s">
        <v>18</v>
      </c>
      <c r="J124" s="24" t="s">
        <v>19</v>
      </c>
      <c r="K124" s="14" t="s">
        <v>18</v>
      </c>
      <c r="L124" s="24" t="s">
        <v>19</v>
      </c>
      <c r="M124" s="14" t="s">
        <v>18</v>
      </c>
      <c r="N124" s="24" t="s">
        <v>19</v>
      </c>
      <c r="O124" s="14" t="s">
        <v>18</v>
      </c>
      <c r="P124" s="24" t="s">
        <v>19</v>
      </c>
      <c r="Q124" s="14" t="s">
        <v>18</v>
      </c>
      <c r="R124" s="24" t="s">
        <v>19</v>
      </c>
      <c r="S124" s="48"/>
      <c r="T124" s="11"/>
    </row>
    <row r="125" spans="1:20" ht="17.25" customHeight="1">
      <c r="A125" s="25"/>
      <c r="B125" s="26" t="s">
        <v>46</v>
      </c>
      <c r="C125" s="67">
        <v>143565</v>
      </c>
      <c r="D125" s="68">
        <f aca="true" t="shared" si="77" ref="D125:D137">(C125/C142)*100-100</f>
        <v>-1.135565441348632</v>
      </c>
      <c r="E125" s="67">
        <v>114324</v>
      </c>
      <c r="F125" s="68">
        <f aca="true" t="shared" si="78" ref="F125:F137">(E125/E142)*100-100</f>
        <v>-3.6135233116937826</v>
      </c>
      <c r="G125" s="67">
        <v>1225</v>
      </c>
      <c r="H125" s="68">
        <f aca="true" t="shared" si="79" ref="H125:H137">(G125/G142)*100-100</f>
        <v>10.459873760144276</v>
      </c>
      <c r="I125" s="69">
        <f aca="true" t="shared" si="80" ref="I125:I136">E125+G125</f>
        <v>115549</v>
      </c>
      <c r="J125" s="68">
        <f aca="true" t="shared" si="81" ref="J125:J137">(I125/I142)*100-100</f>
        <v>-3.4831563912160988</v>
      </c>
      <c r="K125" s="67">
        <v>13784</v>
      </c>
      <c r="L125" s="68">
        <f aca="true" t="shared" si="82" ref="L125:L137">(K125/K142)*100-100</f>
        <v>12.863342340129378</v>
      </c>
      <c r="M125" s="67">
        <v>14232</v>
      </c>
      <c r="N125" s="68">
        <f aca="true" t="shared" si="83" ref="N125:N137">(M125/M142)*100-100</f>
        <v>7.1525372684836555</v>
      </c>
      <c r="O125" s="69">
        <f aca="true" t="shared" si="84" ref="O125:O136">K125+M125</f>
        <v>28016</v>
      </c>
      <c r="P125" s="68">
        <f aca="true" t="shared" si="85" ref="P125:P137">(O125/O142)*100-100</f>
        <v>9.888213375171603</v>
      </c>
      <c r="Q125" s="69">
        <f aca="true" t="shared" si="86" ref="Q125:Q136">G125+K125+M125</f>
        <v>29241</v>
      </c>
      <c r="R125" s="68">
        <f aca="true" t="shared" si="87" ref="R125:R137">(Q125/Q142)*100-100</f>
        <v>9.912043301759141</v>
      </c>
      <c r="S125" s="48"/>
      <c r="T125" s="11"/>
    </row>
    <row r="126" spans="1:20" ht="17.25" customHeight="1">
      <c r="A126" s="31"/>
      <c r="B126" s="32" t="s">
        <v>47</v>
      </c>
      <c r="C126" s="67">
        <v>172690</v>
      </c>
      <c r="D126" s="68">
        <f t="shared" si="77"/>
        <v>-1.9714696048545903</v>
      </c>
      <c r="E126" s="67">
        <v>139456</v>
      </c>
      <c r="F126" s="68">
        <f t="shared" si="78"/>
        <v>-2.2767247118180904</v>
      </c>
      <c r="G126" s="67">
        <v>1594</v>
      </c>
      <c r="H126" s="68">
        <f t="shared" si="79"/>
        <v>6.479625918503686</v>
      </c>
      <c r="I126" s="69">
        <f t="shared" si="80"/>
        <v>141050</v>
      </c>
      <c r="J126" s="68">
        <f t="shared" si="81"/>
        <v>-2.185822665427665</v>
      </c>
      <c r="K126" s="67">
        <v>16062</v>
      </c>
      <c r="L126" s="68">
        <f t="shared" si="82"/>
        <v>-1.1325864828265395</v>
      </c>
      <c r="M126" s="67">
        <v>15578</v>
      </c>
      <c r="N126" s="68">
        <f t="shared" si="83"/>
        <v>-0.8717785555202084</v>
      </c>
      <c r="O126" s="69">
        <f t="shared" si="84"/>
        <v>31640</v>
      </c>
      <c r="P126" s="68">
        <f t="shared" si="85"/>
        <v>-1.0043490504051817</v>
      </c>
      <c r="Q126" s="69">
        <f t="shared" si="86"/>
        <v>33234</v>
      </c>
      <c r="R126" s="68">
        <f t="shared" si="87"/>
        <v>-0.669496084643427</v>
      </c>
      <c r="S126" s="48"/>
      <c r="T126" s="11"/>
    </row>
    <row r="127" spans="1:20" ht="17.25" customHeight="1">
      <c r="A127" s="31"/>
      <c r="B127" s="32" t="s">
        <v>22</v>
      </c>
      <c r="C127" s="70">
        <v>230720</v>
      </c>
      <c r="D127" s="68">
        <f t="shared" si="77"/>
        <v>-0.15924669390015822</v>
      </c>
      <c r="E127" s="70">
        <v>185723</v>
      </c>
      <c r="F127" s="68">
        <f t="shared" si="78"/>
        <v>0.026390340058384254</v>
      </c>
      <c r="G127" s="70">
        <v>2158</v>
      </c>
      <c r="H127" s="68">
        <f t="shared" si="79"/>
        <v>-0.1850138760407134</v>
      </c>
      <c r="I127" s="69">
        <f t="shared" si="80"/>
        <v>187881</v>
      </c>
      <c r="J127" s="68">
        <f t="shared" si="81"/>
        <v>0.023957068932475067</v>
      </c>
      <c r="K127" s="70">
        <v>21854</v>
      </c>
      <c r="L127" s="68">
        <f t="shared" si="82"/>
        <v>-2.192982456140342</v>
      </c>
      <c r="M127" s="70">
        <v>20985</v>
      </c>
      <c r="N127" s="68">
        <f t="shared" si="83"/>
        <v>0.36828008417830915</v>
      </c>
      <c r="O127" s="69">
        <f t="shared" si="84"/>
        <v>42839</v>
      </c>
      <c r="P127" s="68">
        <f t="shared" si="85"/>
        <v>-0.9548691389993422</v>
      </c>
      <c r="Q127" s="69">
        <f t="shared" si="86"/>
        <v>44997</v>
      </c>
      <c r="R127" s="68">
        <f t="shared" si="87"/>
        <v>-0.918219051393848</v>
      </c>
      <c r="S127" s="48"/>
      <c r="T127" s="11"/>
    </row>
    <row r="128" spans="1:20" ht="17.25" customHeight="1">
      <c r="A128" s="31"/>
      <c r="B128" s="32" t="s">
        <v>23</v>
      </c>
      <c r="C128" s="71">
        <v>130527</v>
      </c>
      <c r="D128" s="68">
        <f t="shared" si="77"/>
        <v>16.50659621186425</v>
      </c>
      <c r="E128" s="71">
        <v>101410</v>
      </c>
      <c r="F128" s="68">
        <f t="shared" si="78"/>
        <v>19.745418477234082</v>
      </c>
      <c r="G128" s="71">
        <v>1638</v>
      </c>
      <c r="H128" s="68">
        <f t="shared" si="79"/>
        <v>-0.18281535648993952</v>
      </c>
      <c r="I128" s="69">
        <f t="shared" si="80"/>
        <v>103048</v>
      </c>
      <c r="J128" s="68">
        <f t="shared" si="81"/>
        <v>19.366609134821445</v>
      </c>
      <c r="K128" s="72">
        <v>13848</v>
      </c>
      <c r="L128" s="68">
        <f t="shared" si="82"/>
        <v>5.140080479842069</v>
      </c>
      <c r="M128" s="72">
        <v>13631</v>
      </c>
      <c r="N128" s="68">
        <f t="shared" si="83"/>
        <v>8.752194032232325</v>
      </c>
      <c r="O128" s="69">
        <f t="shared" si="84"/>
        <v>27479</v>
      </c>
      <c r="P128" s="68">
        <f t="shared" si="85"/>
        <v>6.901381054269606</v>
      </c>
      <c r="Q128" s="69">
        <f t="shared" si="86"/>
        <v>29117</v>
      </c>
      <c r="R128" s="68">
        <f t="shared" si="87"/>
        <v>6.4762670957361195</v>
      </c>
      <c r="S128" s="52"/>
      <c r="T128" s="11"/>
    </row>
    <row r="129" spans="1:20" ht="17.25" customHeight="1">
      <c r="A129" s="31"/>
      <c r="B129" s="32" t="s">
        <v>24</v>
      </c>
      <c r="C129" s="71">
        <v>135064</v>
      </c>
      <c r="D129" s="68">
        <f t="shared" si="77"/>
        <v>25.251775877738012</v>
      </c>
      <c r="E129" s="71">
        <v>105454</v>
      </c>
      <c r="F129" s="68">
        <f t="shared" si="78"/>
        <v>29.21067463915506</v>
      </c>
      <c r="G129" s="71">
        <v>1490</v>
      </c>
      <c r="H129" s="68">
        <f t="shared" si="79"/>
        <v>-0.06706908115359056</v>
      </c>
      <c r="I129" s="69">
        <f t="shared" si="80"/>
        <v>106944</v>
      </c>
      <c r="J129" s="68">
        <f t="shared" si="81"/>
        <v>28.685397990493954</v>
      </c>
      <c r="K129" s="72">
        <v>13483</v>
      </c>
      <c r="L129" s="68">
        <f t="shared" si="82"/>
        <v>7.143992371265114</v>
      </c>
      <c r="M129" s="72">
        <v>14637</v>
      </c>
      <c r="N129" s="68">
        <f t="shared" si="83"/>
        <v>20.518731988472624</v>
      </c>
      <c r="O129" s="69">
        <f t="shared" si="84"/>
        <v>28120</v>
      </c>
      <c r="P129" s="68">
        <f t="shared" si="85"/>
        <v>13.712645072586852</v>
      </c>
      <c r="Q129" s="69">
        <f t="shared" si="86"/>
        <v>29610</v>
      </c>
      <c r="R129" s="68">
        <f t="shared" si="87"/>
        <v>12.92906178489703</v>
      </c>
      <c r="S129" s="51"/>
      <c r="T129" s="11"/>
    </row>
    <row r="130" spans="1:20" ht="17.25" customHeight="1">
      <c r="A130" s="31"/>
      <c r="B130" s="32" t="s">
        <v>25</v>
      </c>
      <c r="C130" s="33">
        <v>161725</v>
      </c>
      <c r="D130" s="68">
        <f t="shared" si="77"/>
        <v>21.468968987764853</v>
      </c>
      <c r="E130" s="34">
        <v>122449</v>
      </c>
      <c r="F130" s="68">
        <f t="shared" si="78"/>
        <v>27.52048988263229</v>
      </c>
      <c r="G130" s="34">
        <v>1499</v>
      </c>
      <c r="H130" s="68">
        <f t="shared" si="79"/>
        <v>-40.72756030051403</v>
      </c>
      <c r="I130" s="69">
        <f t="shared" si="80"/>
        <v>123948</v>
      </c>
      <c r="J130" s="68">
        <f t="shared" si="81"/>
        <v>25.76913710528453</v>
      </c>
      <c r="K130" s="33">
        <v>21440</v>
      </c>
      <c r="L130" s="68">
        <f t="shared" si="82"/>
        <v>11.59691859254633</v>
      </c>
      <c r="M130" s="33">
        <v>16337</v>
      </c>
      <c r="N130" s="68">
        <f t="shared" si="83"/>
        <v>6.243090329713226</v>
      </c>
      <c r="O130" s="69">
        <f t="shared" si="84"/>
        <v>37777</v>
      </c>
      <c r="P130" s="68">
        <f t="shared" si="85"/>
        <v>9.216803029864991</v>
      </c>
      <c r="Q130" s="69">
        <f t="shared" si="86"/>
        <v>39276</v>
      </c>
      <c r="R130" s="68">
        <f t="shared" si="87"/>
        <v>5.813890834635487</v>
      </c>
      <c r="S130" s="52"/>
      <c r="T130" s="53"/>
    </row>
    <row r="131" spans="1:20" ht="17.25" customHeight="1">
      <c r="A131" s="31"/>
      <c r="B131" s="35" t="s">
        <v>26</v>
      </c>
      <c r="C131" s="33">
        <v>149030</v>
      </c>
      <c r="D131" s="68">
        <f t="shared" si="77"/>
        <v>11.339389773779999</v>
      </c>
      <c r="E131" s="33">
        <v>116140</v>
      </c>
      <c r="F131" s="68">
        <f t="shared" si="78"/>
        <v>11.730016258285474</v>
      </c>
      <c r="G131" s="33">
        <v>1321</v>
      </c>
      <c r="H131" s="68">
        <f t="shared" si="79"/>
        <v>-32.53319713993871</v>
      </c>
      <c r="I131" s="69">
        <f t="shared" si="80"/>
        <v>117461</v>
      </c>
      <c r="J131" s="68">
        <f t="shared" si="81"/>
        <v>10.911666115858537</v>
      </c>
      <c r="K131" s="33">
        <v>16041</v>
      </c>
      <c r="L131" s="68">
        <f t="shared" si="82"/>
        <v>13.701445988091862</v>
      </c>
      <c r="M131" s="33">
        <v>15528</v>
      </c>
      <c r="N131" s="68">
        <f t="shared" si="83"/>
        <v>12.20463906351614</v>
      </c>
      <c r="O131" s="69">
        <f t="shared" si="84"/>
        <v>31569</v>
      </c>
      <c r="P131" s="68">
        <f t="shared" si="85"/>
        <v>12.960246180269792</v>
      </c>
      <c r="Q131" s="69">
        <f t="shared" si="86"/>
        <v>32890</v>
      </c>
      <c r="R131" s="68">
        <f t="shared" si="87"/>
        <v>9.981608426684502</v>
      </c>
      <c r="S131" s="48"/>
      <c r="T131" s="11"/>
    </row>
    <row r="132" spans="1:20" ht="17.25" customHeight="1">
      <c r="A132" s="37"/>
      <c r="B132" s="35" t="s">
        <v>27</v>
      </c>
      <c r="C132" s="33">
        <v>121497</v>
      </c>
      <c r="D132" s="68">
        <f t="shared" si="77"/>
        <v>7.151550428616787</v>
      </c>
      <c r="E132" s="70">
        <v>94653</v>
      </c>
      <c r="F132" s="68">
        <f t="shared" si="78"/>
        <v>6.80169252468265</v>
      </c>
      <c r="G132" s="70">
        <v>1064</v>
      </c>
      <c r="H132" s="68">
        <f t="shared" si="79"/>
        <v>-21.764705882352942</v>
      </c>
      <c r="I132" s="69">
        <f t="shared" si="80"/>
        <v>95717</v>
      </c>
      <c r="J132" s="68">
        <f t="shared" si="81"/>
        <v>6.369950547313437</v>
      </c>
      <c r="K132" s="70">
        <v>12679</v>
      </c>
      <c r="L132" s="68">
        <f t="shared" si="82"/>
        <v>10.405781957506093</v>
      </c>
      <c r="M132" s="70">
        <v>13101</v>
      </c>
      <c r="N132" s="68">
        <f t="shared" si="83"/>
        <v>9.916939340548709</v>
      </c>
      <c r="O132" s="69">
        <f t="shared" si="84"/>
        <v>25780</v>
      </c>
      <c r="P132" s="68">
        <f t="shared" si="85"/>
        <v>10.156817502029654</v>
      </c>
      <c r="Q132" s="69">
        <f t="shared" si="86"/>
        <v>26844</v>
      </c>
      <c r="R132" s="68">
        <f t="shared" si="87"/>
        <v>8.403666760893259</v>
      </c>
      <c r="S132" s="48"/>
      <c r="T132" s="11"/>
    </row>
    <row r="133" spans="1:20" ht="17.25" customHeight="1">
      <c r="A133" s="37"/>
      <c r="B133" s="35" t="s">
        <v>28</v>
      </c>
      <c r="C133" s="33">
        <v>177013</v>
      </c>
      <c r="D133" s="68">
        <f t="shared" si="77"/>
        <v>10.826378497505033</v>
      </c>
      <c r="E133" s="33">
        <v>141802</v>
      </c>
      <c r="F133" s="68">
        <f t="shared" si="78"/>
        <v>11.486571482483171</v>
      </c>
      <c r="G133" s="33">
        <v>1265</v>
      </c>
      <c r="H133" s="68">
        <f t="shared" si="79"/>
        <v>-18.544752092723755</v>
      </c>
      <c r="I133" s="69">
        <f t="shared" si="80"/>
        <v>143067</v>
      </c>
      <c r="J133" s="68">
        <f t="shared" si="81"/>
        <v>11.124315507398336</v>
      </c>
      <c r="K133" s="29">
        <v>16587</v>
      </c>
      <c r="L133" s="68">
        <f t="shared" si="82"/>
        <v>6.388300942851657</v>
      </c>
      <c r="M133" s="29">
        <v>17359</v>
      </c>
      <c r="N133" s="68">
        <f t="shared" si="83"/>
        <v>12.830679233019168</v>
      </c>
      <c r="O133" s="69">
        <f t="shared" si="84"/>
        <v>33946</v>
      </c>
      <c r="P133" s="68">
        <f t="shared" si="85"/>
        <v>9.588068181818187</v>
      </c>
      <c r="Q133" s="69">
        <f t="shared" si="86"/>
        <v>35211</v>
      </c>
      <c r="R133" s="68">
        <f t="shared" si="87"/>
        <v>8.2449506594116</v>
      </c>
      <c r="S133" s="48"/>
      <c r="T133" s="11"/>
    </row>
    <row r="134" spans="1:20" ht="17.25" customHeight="1">
      <c r="A134" s="31"/>
      <c r="B134" s="35" t="s">
        <v>29</v>
      </c>
      <c r="C134" s="72">
        <v>140906</v>
      </c>
      <c r="D134" s="68">
        <f t="shared" si="77"/>
        <v>3.705720867587644</v>
      </c>
      <c r="E134" s="67">
        <v>110244</v>
      </c>
      <c r="F134" s="68">
        <f t="shared" si="78"/>
        <v>5.125442218386752</v>
      </c>
      <c r="G134" s="67">
        <v>1220</v>
      </c>
      <c r="H134" s="68">
        <f t="shared" si="79"/>
        <v>-19.84231274638634</v>
      </c>
      <c r="I134" s="69">
        <f t="shared" si="80"/>
        <v>111464</v>
      </c>
      <c r="J134" s="68">
        <f t="shared" si="81"/>
        <v>4.768260473160325</v>
      </c>
      <c r="K134" s="67">
        <v>15476</v>
      </c>
      <c r="L134" s="68">
        <f t="shared" si="82"/>
        <v>5.128727667957335</v>
      </c>
      <c r="M134" s="67">
        <v>13966</v>
      </c>
      <c r="N134" s="68">
        <f t="shared" si="83"/>
        <v>-5.372992750186327</v>
      </c>
      <c r="O134" s="69">
        <f t="shared" si="84"/>
        <v>29442</v>
      </c>
      <c r="P134" s="68">
        <f t="shared" si="85"/>
        <v>-0.12890094979647415</v>
      </c>
      <c r="Q134" s="69">
        <f t="shared" si="86"/>
        <v>30662</v>
      </c>
      <c r="R134" s="68">
        <f t="shared" si="87"/>
        <v>-1.0967034384878502</v>
      </c>
      <c r="S134" s="48"/>
      <c r="T134" s="11"/>
    </row>
    <row r="135" spans="1:20" ht="17.25" customHeight="1">
      <c r="A135" s="31"/>
      <c r="B135" s="35" t="s">
        <v>30</v>
      </c>
      <c r="C135" s="33">
        <v>148696</v>
      </c>
      <c r="D135" s="68">
        <f t="shared" si="77"/>
        <v>2.8625188505651664</v>
      </c>
      <c r="E135" s="29">
        <v>109776</v>
      </c>
      <c r="F135" s="68">
        <f t="shared" si="78"/>
        <v>3.5994035597667136</v>
      </c>
      <c r="G135" s="29">
        <v>1024</v>
      </c>
      <c r="H135" s="68">
        <f t="shared" si="79"/>
        <v>-27.88732394366197</v>
      </c>
      <c r="I135" s="69">
        <f t="shared" si="80"/>
        <v>110800</v>
      </c>
      <c r="J135" s="68">
        <f t="shared" si="81"/>
        <v>3.183028813022659</v>
      </c>
      <c r="K135" s="29">
        <v>24528</v>
      </c>
      <c r="L135" s="68">
        <f t="shared" si="82"/>
        <v>13.655530327602989</v>
      </c>
      <c r="M135" s="29">
        <v>13368</v>
      </c>
      <c r="N135" s="68">
        <f t="shared" si="83"/>
        <v>-14.280218018595704</v>
      </c>
      <c r="O135" s="69">
        <f t="shared" si="84"/>
        <v>37896</v>
      </c>
      <c r="P135" s="68">
        <f t="shared" si="85"/>
        <v>1.936733376371862</v>
      </c>
      <c r="Q135" s="69">
        <f t="shared" si="86"/>
        <v>38920</v>
      </c>
      <c r="R135" s="68">
        <f t="shared" si="87"/>
        <v>0.8394652295574616</v>
      </c>
      <c r="S135" s="48"/>
      <c r="T135" s="11"/>
    </row>
    <row r="136" spans="1:20" ht="17.25" customHeight="1">
      <c r="A136" s="31"/>
      <c r="B136" s="35" t="s">
        <v>31</v>
      </c>
      <c r="C136" s="29">
        <v>131908</v>
      </c>
      <c r="D136" s="68">
        <f t="shared" si="77"/>
        <v>-0.5188693474916306</v>
      </c>
      <c r="E136" s="29">
        <v>101936</v>
      </c>
      <c r="F136" s="68">
        <f t="shared" si="78"/>
        <v>-2.9716918273715436</v>
      </c>
      <c r="G136" s="29">
        <v>875</v>
      </c>
      <c r="H136" s="68">
        <f t="shared" si="79"/>
        <v>-27.92421746293246</v>
      </c>
      <c r="I136" s="69">
        <f t="shared" si="80"/>
        <v>102811</v>
      </c>
      <c r="J136" s="68">
        <f t="shared" si="81"/>
        <v>-3.256737428485394</v>
      </c>
      <c r="K136" s="29">
        <v>16091</v>
      </c>
      <c r="L136" s="68">
        <f t="shared" si="82"/>
        <v>26.980744949494934</v>
      </c>
      <c r="M136" s="29">
        <v>13006</v>
      </c>
      <c r="N136" s="68">
        <f t="shared" si="83"/>
        <v>-4.73190741283328</v>
      </c>
      <c r="O136" s="69">
        <f t="shared" si="84"/>
        <v>29097</v>
      </c>
      <c r="P136" s="68">
        <f t="shared" si="85"/>
        <v>10.53411335663273</v>
      </c>
      <c r="Q136" s="69">
        <f t="shared" si="86"/>
        <v>29972</v>
      </c>
      <c r="R136" s="68">
        <f t="shared" si="87"/>
        <v>8.838695620597008</v>
      </c>
      <c r="S136" s="48"/>
      <c r="T136" s="11"/>
    </row>
    <row r="137" spans="1:20" ht="28.5" customHeight="1">
      <c r="A137" s="38"/>
      <c r="B137" s="39" t="s">
        <v>32</v>
      </c>
      <c r="C137" s="73">
        <f>SUM(C125:C136)</f>
        <v>1843341</v>
      </c>
      <c r="D137" s="74">
        <f t="shared" si="77"/>
        <v>6.831859330265559</v>
      </c>
      <c r="E137" s="75">
        <f>SUM(E125:E136)</f>
        <v>1443367</v>
      </c>
      <c r="F137" s="74">
        <f t="shared" si="78"/>
        <v>7.316164634522622</v>
      </c>
      <c r="G137" s="75">
        <f>SUM(G125:G136)</f>
        <v>16373</v>
      </c>
      <c r="H137" s="74">
        <f t="shared" si="79"/>
        <v>-15.846011513157904</v>
      </c>
      <c r="I137" s="75">
        <f>SUM(I125:I136)</f>
        <v>1459740</v>
      </c>
      <c r="J137" s="74">
        <f t="shared" si="81"/>
        <v>6.985883410056857</v>
      </c>
      <c r="K137" s="75">
        <f>SUM(K125:K136)</f>
        <v>201873</v>
      </c>
      <c r="L137" s="74">
        <f t="shared" si="82"/>
        <v>8.576484319114485</v>
      </c>
      <c r="M137" s="75">
        <f>SUM(M125:M136)</f>
        <v>181728</v>
      </c>
      <c r="N137" s="74">
        <f t="shared" si="83"/>
        <v>3.7793387013876867</v>
      </c>
      <c r="O137" s="76">
        <f>SUM(O125:O136)</f>
        <v>383601</v>
      </c>
      <c r="P137" s="74">
        <f t="shared" si="85"/>
        <v>6.249774953813599</v>
      </c>
      <c r="Q137" s="76">
        <f>SUM(Q125:Q136)</f>
        <v>399974</v>
      </c>
      <c r="R137" s="74">
        <f t="shared" si="87"/>
        <v>5.119936503431077</v>
      </c>
      <c r="S137" s="48"/>
      <c r="T137" s="11"/>
    </row>
    <row r="138" spans="1:20" ht="17.25" customHeight="1">
      <c r="A138" s="59"/>
      <c r="B138" s="60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77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5" t="s">
        <v>5</v>
      </c>
      <c r="L139" s="15"/>
      <c r="M139" s="16" t="s">
        <v>6</v>
      </c>
      <c r="N139" s="16"/>
      <c r="O139" s="14" t="s">
        <v>7</v>
      </c>
      <c r="P139" s="14"/>
      <c r="Q139" s="14" t="s">
        <v>8</v>
      </c>
      <c r="R139" s="14"/>
      <c r="S139" s="48"/>
      <c r="T139" s="11"/>
    </row>
    <row r="140" spans="1:20" ht="17.25" customHeight="1">
      <c r="A140" s="49"/>
      <c r="B140" s="50"/>
      <c r="C140" s="14"/>
      <c r="D140" s="24" t="s">
        <v>9</v>
      </c>
      <c r="E140" s="14" t="s">
        <v>10</v>
      </c>
      <c r="F140" s="24" t="s">
        <v>9</v>
      </c>
      <c r="G140" s="14" t="s">
        <v>11</v>
      </c>
      <c r="H140" s="24" t="s">
        <v>9</v>
      </c>
      <c r="I140" s="14" t="s">
        <v>12</v>
      </c>
      <c r="J140" s="24" t="s">
        <v>9</v>
      </c>
      <c r="K140" s="14" t="s">
        <v>13</v>
      </c>
      <c r="L140" s="24" t="s">
        <v>9</v>
      </c>
      <c r="M140" s="14" t="s">
        <v>14</v>
      </c>
      <c r="N140" s="24" t="s">
        <v>9</v>
      </c>
      <c r="O140" s="14" t="s">
        <v>15</v>
      </c>
      <c r="P140" s="24" t="s">
        <v>9</v>
      </c>
      <c r="Q140" s="15" t="s">
        <v>16</v>
      </c>
      <c r="R140" s="24" t="s">
        <v>9</v>
      </c>
      <c r="S140" s="48"/>
      <c r="T140" s="11"/>
    </row>
    <row r="141" spans="1:20" ht="17.25" customHeight="1">
      <c r="A141" s="22"/>
      <c r="B141" s="23" t="s">
        <v>17</v>
      </c>
      <c r="C141" s="14" t="s">
        <v>18</v>
      </c>
      <c r="D141" s="24" t="s">
        <v>19</v>
      </c>
      <c r="E141" s="14" t="s">
        <v>18</v>
      </c>
      <c r="F141" s="24" t="s">
        <v>19</v>
      </c>
      <c r="G141" s="14" t="s">
        <v>18</v>
      </c>
      <c r="H141" s="24" t="s">
        <v>19</v>
      </c>
      <c r="I141" s="14" t="s">
        <v>18</v>
      </c>
      <c r="J141" s="24" t="s">
        <v>19</v>
      </c>
      <c r="K141" s="14" t="s">
        <v>18</v>
      </c>
      <c r="L141" s="24" t="s">
        <v>19</v>
      </c>
      <c r="M141" s="14" t="s">
        <v>18</v>
      </c>
      <c r="N141" s="24" t="s">
        <v>19</v>
      </c>
      <c r="O141" s="14" t="s">
        <v>18</v>
      </c>
      <c r="P141" s="24" t="s">
        <v>19</v>
      </c>
      <c r="Q141" s="14" t="s">
        <v>18</v>
      </c>
      <c r="R141" s="24" t="s">
        <v>19</v>
      </c>
      <c r="S141" s="48"/>
      <c r="T141" s="11"/>
    </row>
    <row r="142" spans="1:20" ht="17.25" customHeight="1">
      <c r="A142" s="12"/>
      <c r="B142" s="78" t="s">
        <v>48</v>
      </c>
      <c r="C142" s="79">
        <v>145214</v>
      </c>
      <c r="D142" s="80">
        <f aca="true" t="shared" si="88" ref="D142:D154">(C142/C159)*100-100</f>
        <v>-11.560573948208244</v>
      </c>
      <c r="E142" s="79">
        <v>118610</v>
      </c>
      <c r="F142" s="80">
        <f aca="true" t="shared" si="89" ref="F142:F154">(E142/E159)*100-100</f>
        <v>-13.045709468127995</v>
      </c>
      <c r="G142" s="79">
        <v>1109</v>
      </c>
      <c r="H142" s="80">
        <f aca="true" t="shared" si="90" ref="H142:H154">(G142/G159)*100-100</f>
        <v>-17.238805970149258</v>
      </c>
      <c r="I142" s="81">
        <f aca="true" t="shared" si="91" ref="I142:I153">E142+G142</f>
        <v>119719</v>
      </c>
      <c r="J142" s="80">
        <f aca="true" t="shared" si="92" ref="J142:J154">(I142/I159)*100-100</f>
        <v>-13.086500417438018</v>
      </c>
      <c r="K142" s="79">
        <v>12213</v>
      </c>
      <c r="L142" s="80">
        <f aca="true" t="shared" si="93" ref="L142:L154">(K142/K159)*100-100</f>
        <v>-1.9351212461859717</v>
      </c>
      <c r="M142" s="79">
        <v>13282</v>
      </c>
      <c r="N142" s="80">
        <f aca="true" t="shared" si="94" ref="N142:N154">(M142/M159)*100-100</f>
        <v>-5.108237479459888</v>
      </c>
      <c r="O142" s="81">
        <f aca="true" t="shared" si="95" ref="O142:O153">K142+M142</f>
        <v>25495</v>
      </c>
      <c r="P142" s="80">
        <f aca="true" t="shared" si="96" ref="P142:P154">(O142/O159)*100-100</f>
        <v>-3.6142300858190595</v>
      </c>
      <c r="Q142" s="81">
        <f aca="true" t="shared" si="97" ref="Q142:Q153">G142+K142+M142</f>
        <v>26604</v>
      </c>
      <c r="R142" s="80">
        <f aca="true" t="shared" si="98" ref="R142:R154">(Q142/Q159)*100-100</f>
        <v>-4.2711669245439055</v>
      </c>
      <c r="S142" s="48"/>
      <c r="T142" s="11"/>
    </row>
    <row r="143" spans="1:20" ht="17.25" customHeight="1">
      <c r="A143" s="49"/>
      <c r="B143" s="82" t="s">
        <v>49</v>
      </c>
      <c r="C143" s="79">
        <v>176163</v>
      </c>
      <c r="D143" s="80">
        <f t="shared" si="88"/>
        <v>-9.079038368240148</v>
      </c>
      <c r="E143" s="79">
        <v>142705</v>
      </c>
      <c r="F143" s="80">
        <f t="shared" si="89"/>
        <v>-12.786398332793496</v>
      </c>
      <c r="G143" s="79">
        <v>1497</v>
      </c>
      <c r="H143" s="80">
        <f t="shared" si="90"/>
        <v>-14.064293915040182</v>
      </c>
      <c r="I143" s="81">
        <f t="shared" si="91"/>
        <v>144202</v>
      </c>
      <c r="J143" s="80">
        <f t="shared" si="92"/>
        <v>-12.799859707684021</v>
      </c>
      <c r="K143" s="79">
        <v>16246</v>
      </c>
      <c r="L143" s="80">
        <f t="shared" si="93"/>
        <v>23.019839466908977</v>
      </c>
      <c r="M143" s="79">
        <v>15715</v>
      </c>
      <c r="N143" s="80">
        <f t="shared" si="94"/>
        <v>3.5311944133342053</v>
      </c>
      <c r="O143" s="81">
        <f t="shared" si="95"/>
        <v>31961</v>
      </c>
      <c r="P143" s="80">
        <f t="shared" si="96"/>
        <v>12.59820327637837</v>
      </c>
      <c r="Q143" s="81">
        <f t="shared" si="97"/>
        <v>33458</v>
      </c>
      <c r="R143" s="80">
        <f t="shared" si="98"/>
        <v>11.056527367477685</v>
      </c>
      <c r="S143" s="48"/>
      <c r="T143" s="11"/>
    </row>
    <row r="144" spans="1:20" ht="17.25" customHeight="1">
      <c r="A144" s="49"/>
      <c r="B144" s="82" t="s">
        <v>50</v>
      </c>
      <c r="C144" s="83">
        <v>231088</v>
      </c>
      <c r="D144" s="80">
        <f t="shared" si="88"/>
        <v>-16.691121069120044</v>
      </c>
      <c r="E144" s="83">
        <v>185674</v>
      </c>
      <c r="F144" s="80">
        <f t="shared" si="89"/>
        <v>-19.407079453957508</v>
      </c>
      <c r="G144" s="83">
        <v>2162</v>
      </c>
      <c r="H144" s="80">
        <f t="shared" si="90"/>
        <v>-13.485394157663066</v>
      </c>
      <c r="I144" s="81">
        <f t="shared" si="91"/>
        <v>187836</v>
      </c>
      <c r="J144" s="80">
        <f t="shared" si="92"/>
        <v>-19.343535837584383</v>
      </c>
      <c r="K144" s="83">
        <v>22344</v>
      </c>
      <c r="L144" s="80">
        <f t="shared" si="93"/>
        <v>-0.004475274110532723</v>
      </c>
      <c r="M144" s="83">
        <v>20908</v>
      </c>
      <c r="N144" s="80">
        <f t="shared" si="94"/>
        <v>-5.641303366729844</v>
      </c>
      <c r="O144" s="81">
        <f t="shared" si="95"/>
        <v>43252</v>
      </c>
      <c r="P144" s="80">
        <f t="shared" si="96"/>
        <v>-2.811046446306989</v>
      </c>
      <c r="Q144" s="81">
        <f t="shared" si="97"/>
        <v>45414</v>
      </c>
      <c r="R144" s="80">
        <f t="shared" si="98"/>
        <v>-3.3785796349091584</v>
      </c>
      <c r="S144" s="48"/>
      <c r="T144" s="11"/>
    </row>
    <row r="145" spans="1:20" ht="17.25" customHeight="1">
      <c r="A145" s="49"/>
      <c r="B145" s="82" t="s">
        <v>51</v>
      </c>
      <c r="C145" s="84">
        <v>112034</v>
      </c>
      <c r="D145" s="80">
        <f t="shared" si="88"/>
        <v>-7.493249882337395</v>
      </c>
      <c r="E145" s="84">
        <v>84688</v>
      </c>
      <c r="F145" s="80">
        <f t="shared" si="89"/>
        <v>-9.068653767689554</v>
      </c>
      <c r="G145" s="84">
        <v>1641</v>
      </c>
      <c r="H145" s="80">
        <f t="shared" si="90"/>
        <v>-11.631663974151863</v>
      </c>
      <c r="I145" s="81">
        <f t="shared" si="91"/>
        <v>86329</v>
      </c>
      <c r="J145" s="80">
        <f t="shared" si="92"/>
        <v>-9.11875861923761</v>
      </c>
      <c r="K145" s="83">
        <v>13171</v>
      </c>
      <c r="L145" s="80">
        <f t="shared" si="93"/>
        <v>0.2130411625960562</v>
      </c>
      <c r="M145" s="83">
        <v>12534</v>
      </c>
      <c r="N145" s="80">
        <f t="shared" si="94"/>
        <v>-3.3988439306358487</v>
      </c>
      <c r="O145" s="81">
        <f t="shared" si="95"/>
        <v>25705</v>
      </c>
      <c r="P145" s="80">
        <f t="shared" si="96"/>
        <v>-1.5812849375909366</v>
      </c>
      <c r="Q145" s="81">
        <f t="shared" si="97"/>
        <v>27346</v>
      </c>
      <c r="R145" s="80">
        <f t="shared" si="98"/>
        <v>-2.248436103663991</v>
      </c>
      <c r="S145" s="48"/>
      <c r="T145" s="11"/>
    </row>
    <row r="146" spans="1:20" ht="17.25" customHeight="1">
      <c r="A146" s="49"/>
      <c r="B146" s="82" t="s">
        <v>52</v>
      </c>
      <c r="C146" s="85">
        <v>107834</v>
      </c>
      <c r="D146" s="80">
        <f t="shared" si="88"/>
        <v>-14.250043736183343</v>
      </c>
      <c r="E146" s="85">
        <v>81614</v>
      </c>
      <c r="F146" s="80">
        <f t="shared" si="89"/>
        <v>-17.277518751266967</v>
      </c>
      <c r="G146" s="85">
        <v>1491</v>
      </c>
      <c r="H146" s="80">
        <f t="shared" si="90"/>
        <v>-2.2935779816513673</v>
      </c>
      <c r="I146" s="81">
        <f t="shared" si="91"/>
        <v>83105</v>
      </c>
      <c r="J146" s="80">
        <f t="shared" si="92"/>
        <v>-17.04928832371789</v>
      </c>
      <c r="K146" s="86">
        <v>12584</v>
      </c>
      <c r="L146" s="80">
        <f t="shared" si="93"/>
        <v>-0.03971721344029788</v>
      </c>
      <c r="M146" s="86">
        <v>12145</v>
      </c>
      <c r="N146" s="80">
        <f t="shared" si="94"/>
        <v>-6.425764696817936</v>
      </c>
      <c r="O146" s="81">
        <f t="shared" si="95"/>
        <v>24729</v>
      </c>
      <c r="P146" s="80">
        <f t="shared" si="96"/>
        <v>-3.2814455569461813</v>
      </c>
      <c r="Q146" s="81">
        <f t="shared" si="97"/>
        <v>26220</v>
      </c>
      <c r="R146" s="80">
        <f t="shared" si="98"/>
        <v>-3.225806451612897</v>
      </c>
      <c r="S146" s="48"/>
      <c r="T146" s="11"/>
    </row>
    <row r="147" spans="1:20" ht="17.25" customHeight="1">
      <c r="A147" s="49"/>
      <c r="B147" s="82" t="s">
        <v>53</v>
      </c>
      <c r="C147" s="86">
        <v>133141</v>
      </c>
      <c r="D147" s="80">
        <f t="shared" si="88"/>
        <v>-18.446488949870144</v>
      </c>
      <c r="E147" s="85">
        <v>96023</v>
      </c>
      <c r="F147" s="80">
        <f t="shared" si="89"/>
        <v>-23.394868685579354</v>
      </c>
      <c r="G147" s="85">
        <v>2529</v>
      </c>
      <c r="H147" s="80">
        <f t="shared" si="90"/>
        <v>52.257676098735715</v>
      </c>
      <c r="I147" s="81">
        <f t="shared" si="91"/>
        <v>98552</v>
      </c>
      <c r="J147" s="80">
        <f t="shared" si="92"/>
        <v>-22.405498822918062</v>
      </c>
      <c r="K147" s="86">
        <v>19212</v>
      </c>
      <c r="L147" s="80">
        <f t="shared" si="93"/>
        <v>-6.945655332752111</v>
      </c>
      <c r="M147" s="86">
        <v>15377</v>
      </c>
      <c r="N147" s="80">
        <f t="shared" si="94"/>
        <v>-1.435805397089922</v>
      </c>
      <c r="O147" s="81">
        <f t="shared" si="95"/>
        <v>34589</v>
      </c>
      <c r="P147" s="80">
        <f t="shared" si="96"/>
        <v>-4.574171655585289</v>
      </c>
      <c r="Q147" s="81">
        <f t="shared" si="97"/>
        <v>37118</v>
      </c>
      <c r="R147" s="80">
        <f t="shared" si="98"/>
        <v>-2.0839928247335564</v>
      </c>
      <c r="S147" s="48"/>
      <c r="T147" s="11"/>
    </row>
    <row r="148" spans="1:20" ht="17.25" customHeight="1">
      <c r="A148" s="49"/>
      <c r="B148" s="87" t="s">
        <v>54</v>
      </c>
      <c r="C148" s="86">
        <v>133852</v>
      </c>
      <c r="D148" s="80">
        <f t="shared" si="88"/>
        <v>-6.301538633849944</v>
      </c>
      <c r="E148" s="86">
        <v>103947</v>
      </c>
      <c r="F148" s="80">
        <f t="shared" si="89"/>
        <v>-5.684498965629885</v>
      </c>
      <c r="G148" s="86">
        <v>1958</v>
      </c>
      <c r="H148" s="80">
        <f t="shared" si="90"/>
        <v>25.111821086261983</v>
      </c>
      <c r="I148" s="81">
        <f t="shared" si="91"/>
        <v>105905</v>
      </c>
      <c r="J148" s="80">
        <f t="shared" si="92"/>
        <v>-5.253316871986186</v>
      </c>
      <c r="K148" s="86">
        <v>14108</v>
      </c>
      <c r="L148" s="80">
        <f t="shared" si="93"/>
        <v>-9.033464440002575</v>
      </c>
      <c r="M148" s="86">
        <v>13839</v>
      </c>
      <c r="N148" s="80">
        <f t="shared" si="94"/>
        <v>-11.106115107913666</v>
      </c>
      <c r="O148" s="81">
        <f t="shared" si="95"/>
        <v>27947</v>
      </c>
      <c r="P148" s="80">
        <f t="shared" si="96"/>
        <v>-10.071757248125621</v>
      </c>
      <c r="Q148" s="81">
        <f t="shared" si="97"/>
        <v>29905</v>
      </c>
      <c r="R148" s="80">
        <f t="shared" si="98"/>
        <v>-8.384902885852583</v>
      </c>
      <c r="S148" s="48"/>
      <c r="T148" s="11"/>
    </row>
    <row r="149" spans="1:20" ht="17.25" customHeight="1">
      <c r="A149" s="37"/>
      <c r="B149" s="87" t="s">
        <v>55</v>
      </c>
      <c r="C149" s="83">
        <v>113388</v>
      </c>
      <c r="D149" s="80">
        <f t="shared" si="88"/>
        <v>-2.0363730614713376</v>
      </c>
      <c r="E149" s="83">
        <v>88625</v>
      </c>
      <c r="F149" s="80">
        <f t="shared" si="89"/>
        <v>-2.1107625695855745</v>
      </c>
      <c r="G149" s="83">
        <v>1360</v>
      </c>
      <c r="H149" s="80">
        <f t="shared" si="90"/>
        <v>15.351993214588646</v>
      </c>
      <c r="I149" s="81">
        <f t="shared" si="91"/>
        <v>89985</v>
      </c>
      <c r="J149" s="80">
        <f t="shared" si="92"/>
        <v>-1.8862781442512073</v>
      </c>
      <c r="K149" s="83">
        <v>11484</v>
      </c>
      <c r="L149" s="80">
        <f t="shared" si="93"/>
        <v>-3.09678508142774</v>
      </c>
      <c r="M149" s="83">
        <v>11919</v>
      </c>
      <c r="N149" s="80">
        <f t="shared" si="94"/>
        <v>-2.134822234994658</v>
      </c>
      <c r="O149" s="81">
        <f t="shared" si="95"/>
        <v>23403</v>
      </c>
      <c r="P149" s="80">
        <f t="shared" si="96"/>
        <v>-2.6092384519350844</v>
      </c>
      <c r="Q149" s="81">
        <f t="shared" si="97"/>
        <v>24763</v>
      </c>
      <c r="R149" s="80">
        <f t="shared" si="98"/>
        <v>-1.7692094093379325</v>
      </c>
      <c r="S149" s="48"/>
      <c r="T149" s="11"/>
    </row>
    <row r="150" spans="1:20" ht="17.25" customHeight="1">
      <c r="A150" s="37"/>
      <c r="B150" s="87" t="s">
        <v>56</v>
      </c>
      <c r="C150" s="86">
        <v>159721</v>
      </c>
      <c r="D150" s="80">
        <f t="shared" si="88"/>
        <v>-7.979443570642559</v>
      </c>
      <c r="E150" s="86">
        <v>127192</v>
      </c>
      <c r="F150" s="80">
        <f t="shared" si="89"/>
        <v>-9.112865768694846</v>
      </c>
      <c r="G150" s="86">
        <v>1553</v>
      </c>
      <c r="H150" s="80">
        <f t="shared" si="90"/>
        <v>7.8472222222222285</v>
      </c>
      <c r="I150" s="81">
        <f t="shared" si="91"/>
        <v>128745</v>
      </c>
      <c r="J150" s="80">
        <f t="shared" si="92"/>
        <v>-8.940128019238244</v>
      </c>
      <c r="K150" s="79">
        <v>15591</v>
      </c>
      <c r="L150" s="80">
        <f t="shared" si="93"/>
        <v>7.687525901367593</v>
      </c>
      <c r="M150" s="79">
        <v>15385</v>
      </c>
      <c r="N150" s="80">
        <f t="shared" si="94"/>
        <v>-13.11836458098034</v>
      </c>
      <c r="O150" s="81">
        <f t="shared" si="95"/>
        <v>30976</v>
      </c>
      <c r="P150" s="80">
        <f t="shared" si="96"/>
        <v>-3.759398496240607</v>
      </c>
      <c r="Q150" s="81">
        <f t="shared" si="97"/>
        <v>32529</v>
      </c>
      <c r="R150" s="80">
        <f t="shared" si="98"/>
        <v>-3.2623565098435847</v>
      </c>
      <c r="S150" s="48"/>
      <c r="T150" s="11"/>
    </row>
    <row r="151" spans="1:20" ht="17.25" customHeight="1">
      <c r="A151" s="49"/>
      <c r="B151" s="87" t="s">
        <v>57</v>
      </c>
      <c r="C151" s="86">
        <v>135871</v>
      </c>
      <c r="D151" s="80">
        <f t="shared" si="88"/>
        <v>-2.3901205477090173</v>
      </c>
      <c r="E151" s="79">
        <v>104869</v>
      </c>
      <c r="F151" s="80">
        <f t="shared" si="89"/>
        <v>-3.419535466283534</v>
      </c>
      <c r="G151" s="79">
        <v>1522</v>
      </c>
      <c r="H151" s="80">
        <f t="shared" si="90"/>
        <v>8.79199428162974</v>
      </c>
      <c r="I151" s="81">
        <f t="shared" si="91"/>
        <v>106391</v>
      </c>
      <c r="J151" s="80">
        <f t="shared" si="92"/>
        <v>-3.2642001800310965</v>
      </c>
      <c r="K151" s="79">
        <v>14721</v>
      </c>
      <c r="L151" s="80">
        <f t="shared" si="93"/>
        <v>4.10891089108911</v>
      </c>
      <c r="M151" s="79">
        <v>14759</v>
      </c>
      <c r="N151" s="80">
        <f t="shared" si="94"/>
        <v>-2.1091729123831016</v>
      </c>
      <c r="O151" s="81">
        <f t="shared" si="95"/>
        <v>29480</v>
      </c>
      <c r="P151" s="80">
        <f t="shared" si="96"/>
        <v>0.9001608652496884</v>
      </c>
      <c r="Q151" s="81">
        <f t="shared" si="97"/>
        <v>31002</v>
      </c>
      <c r="R151" s="80">
        <f t="shared" si="98"/>
        <v>1.2607786778155088</v>
      </c>
      <c r="S151" s="48"/>
      <c r="T151" s="11"/>
    </row>
    <row r="152" spans="1:20" ht="17.25" customHeight="1">
      <c r="A152" s="49"/>
      <c r="B152" s="87" t="s">
        <v>58</v>
      </c>
      <c r="C152" s="86">
        <v>144558</v>
      </c>
      <c r="D152" s="80">
        <f t="shared" si="88"/>
        <v>-2.98185918215313</v>
      </c>
      <c r="E152" s="79">
        <v>105962</v>
      </c>
      <c r="F152" s="80">
        <f t="shared" si="89"/>
        <v>-4.571407986455085</v>
      </c>
      <c r="G152" s="79">
        <v>1420</v>
      </c>
      <c r="H152" s="80">
        <f t="shared" si="90"/>
        <v>12.519809825673534</v>
      </c>
      <c r="I152" s="81">
        <f t="shared" si="91"/>
        <v>107382</v>
      </c>
      <c r="J152" s="80">
        <f t="shared" si="92"/>
        <v>-4.379341050756906</v>
      </c>
      <c r="K152" s="79">
        <v>21581</v>
      </c>
      <c r="L152" s="80">
        <f t="shared" si="93"/>
        <v>1.0583001638960496</v>
      </c>
      <c r="M152" s="79">
        <v>15595</v>
      </c>
      <c r="N152" s="80">
        <f t="shared" si="94"/>
        <v>1.6225726573700001</v>
      </c>
      <c r="O152" s="81">
        <f t="shared" si="95"/>
        <v>37176</v>
      </c>
      <c r="P152" s="80">
        <f t="shared" si="96"/>
        <v>1.2942426636876263</v>
      </c>
      <c r="Q152" s="81">
        <f t="shared" si="97"/>
        <v>38596</v>
      </c>
      <c r="R152" s="80">
        <f t="shared" si="98"/>
        <v>1.6674130074019473</v>
      </c>
      <c r="S152" s="48"/>
      <c r="T152" s="11"/>
    </row>
    <row r="153" spans="1:20" ht="17.25" customHeight="1">
      <c r="A153" s="49"/>
      <c r="B153" s="87" t="s">
        <v>59</v>
      </c>
      <c r="C153" s="79">
        <v>132596</v>
      </c>
      <c r="D153" s="80">
        <f t="shared" si="88"/>
        <v>1.7035474592521638</v>
      </c>
      <c r="E153" s="79">
        <v>105058</v>
      </c>
      <c r="F153" s="80">
        <f t="shared" si="89"/>
        <v>1.4739404242166643</v>
      </c>
      <c r="G153" s="79">
        <v>1214</v>
      </c>
      <c r="H153" s="80">
        <f t="shared" si="90"/>
        <v>13.88367729831144</v>
      </c>
      <c r="I153" s="81">
        <f t="shared" si="91"/>
        <v>106272</v>
      </c>
      <c r="J153" s="80">
        <f t="shared" si="92"/>
        <v>1.6004130098089746</v>
      </c>
      <c r="K153" s="79">
        <v>12672</v>
      </c>
      <c r="L153" s="80">
        <f t="shared" si="93"/>
        <v>2.1029731689630182</v>
      </c>
      <c r="M153" s="79">
        <v>13652</v>
      </c>
      <c r="N153" s="80">
        <f t="shared" si="94"/>
        <v>2.139757593894956</v>
      </c>
      <c r="O153" s="81">
        <f t="shared" si="95"/>
        <v>26324</v>
      </c>
      <c r="P153" s="80">
        <f t="shared" si="96"/>
        <v>2.122046785894412</v>
      </c>
      <c r="Q153" s="81">
        <f t="shared" si="97"/>
        <v>27538</v>
      </c>
      <c r="R153" s="80">
        <f t="shared" si="98"/>
        <v>2.589129381961783</v>
      </c>
      <c r="S153" s="48"/>
      <c r="T153" s="11"/>
    </row>
    <row r="154" spans="1:20" ht="25.5" customHeight="1">
      <c r="A154" s="22"/>
      <c r="B154" s="88" t="s">
        <v>60</v>
      </c>
      <c r="C154" s="89">
        <f>SUM(C142:C153)</f>
        <v>1725460</v>
      </c>
      <c r="D154" s="90">
        <f t="shared" si="88"/>
        <v>-9.00432443835038</v>
      </c>
      <c r="E154" s="91">
        <f>SUM(E142:E153)</f>
        <v>1344967</v>
      </c>
      <c r="F154" s="90">
        <f t="shared" si="89"/>
        <v>-11.012078835308088</v>
      </c>
      <c r="G154" s="91">
        <f>SUM(G142:G153)</f>
        <v>19456</v>
      </c>
      <c r="H154" s="90">
        <f t="shared" si="90"/>
        <v>4.963314630988364</v>
      </c>
      <c r="I154" s="91">
        <f>SUM(I142:I153)</f>
        <v>1364423</v>
      </c>
      <c r="J154" s="90">
        <f t="shared" si="92"/>
        <v>-10.81852883119599</v>
      </c>
      <c r="K154" s="91">
        <f>SUM(K142:K153)</f>
        <v>185927</v>
      </c>
      <c r="L154" s="90">
        <f t="shared" si="93"/>
        <v>0.9775861226218865</v>
      </c>
      <c r="M154" s="91">
        <f>SUM(M142:M153)</f>
        <v>175110</v>
      </c>
      <c r="N154" s="90">
        <f t="shared" si="94"/>
        <v>-3.8559733820889193</v>
      </c>
      <c r="O154" s="92">
        <f>SUM(O142:O153)</f>
        <v>361037</v>
      </c>
      <c r="P154" s="90">
        <f t="shared" si="96"/>
        <v>-1.4260361491836449</v>
      </c>
      <c r="Q154" s="92">
        <f>SUM(Q142:Q153)</f>
        <v>380493</v>
      </c>
      <c r="R154" s="90">
        <f t="shared" si="98"/>
        <v>-1.11825486751421</v>
      </c>
      <c r="S154" s="48"/>
      <c r="T154" s="11"/>
    </row>
    <row r="155" spans="1:20" ht="17.25" customHeight="1">
      <c r="A155" s="59"/>
      <c r="B155" s="60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77"/>
      <c r="T155" s="11"/>
    </row>
    <row r="156" spans="1:20" ht="17.25" customHeight="1">
      <c r="A156" s="12"/>
      <c r="B156" s="13"/>
      <c r="C156" s="14" t="s">
        <v>1</v>
      </c>
      <c r="D156" s="14"/>
      <c r="E156" s="14" t="s">
        <v>2</v>
      </c>
      <c r="F156" s="14"/>
      <c r="G156" s="14" t="s">
        <v>3</v>
      </c>
      <c r="H156" s="14"/>
      <c r="I156" s="14" t="s">
        <v>4</v>
      </c>
      <c r="J156" s="14"/>
      <c r="K156" s="15" t="s">
        <v>5</v>
      </c>
      <c r="L156" s="15"/>
      <c r="M156" s="16" t="s">
        <v>6</v>
      </c>
      <c r="N156" s="16"/>
      <c r="O156" s="14" t="s">
        <v>7</v>
      </c>
      <c r="P156" s="14"/>
      <c r="Q156" s="14" t="s">
        <v>8</v>
      </c>
      <c r="R156" s="14"/>
      <c r="S156" s="48"/>
      <c r="T156" s="11"/>
    </row>
    <row r="157" spans="1:20" ht="17.25" customHeight="1">
      <c r="A157" s="49"/>
      <c r="B157" s="50"/>
      <c r="C157" s="14"/>
      <c r="D157" s="24" t="s">
        <v>9</v>
      </c>
      <c r="E157" s="14" t="s">
        <v>10</v>
      </c>
      <c r="F157" s="24" t="s">
        <v>9</v>
      </c>
      <c r="G157" s="14" t="s">
        <v>11</v>
      </c>
      <c r="H157" s="24" t="s">
        <v>9</v>
      </c>
      <c r="I157" s="14" t="s">
        <v>12</v>
      </c>
      <c r="J157" s="24" t="s">
        <v>9</v>
      </c>
      <c r="K157" s="14" t="s">
        <v>13</v>
      </c>
      <c r="L157" s="24" t="s">
        <v>9</v>
      </c>
      <c r="M157" s="14" t="s">
        <v>14</v>
      </c>
      <c r="N157" s="24" t="s">
        <v>9</v>
      </c>
      <c r="O157" s="14" t="s">
        <v>15</v>
      </c>
      <c r="P157" s="24" t="s">
        <v>9</v>
      </c>
      <c r="Q157" s="15" t="s">
        <v>16</v>
      </c>
      <c r="R157" s="24" t="s">
        <v>9</v>
      </c>
      <c r="S157" s="48"/>
      <c r="T157" s="11"/>
    </row>
    <row r="158" spans="1:20" ht="17.25" customHeight="1">
      <c r="A158" s="22"/>
      <c r="B158" s="23" t="s">
        <v>17</v>
      </c>
      <c r="C158" s="14" t="s">
        <v>18</v>
      </c>
      <c r="D158" s="24" t="s">
        <v>19</v>
      </c>
      <c r="E158" s="14" t="s">
        <v>18</v>
      </c>
      <c r="F158" s="24" t="s">
        <v>19</v>
      </c>
      <c r="G158" s="14" t="s">
        <v>18</v>
      </c>
      <c r="H158" s="24" t="s">
        <v>19</v>
      </c>
      <c r="I158" s="14" t="s">
        <v>18</v>
      </c>
      <c r="J158" s="24" t="s">
        <v>19</v>
      </c>
      <c r="K158" s="14" t="s">
        <v>18</v>
      </c>
      <c r="L158" s="24" t="s">
        <v>19</v>
      </c>
      <c r="M158" s="14" t="s">
        <v>18</v>
      </c>
      <c r="N158" s="24" t="s">
        <v>19</v>
      </c>
      <c r="O158" s="14" t="s">
        <v>18</v>
      </c>
      <c r="P158" s="24" t="s">
        <v>19</v>
      </c>
      <c r="Q158" s="14" t="s">
        <v>18</v>
      </c>
      <c r="R158" s="24" t="s">
        <v>19</v>
      </c>
      <c r="S158" s="48"/>
      <c r="T158" s="11"/>
    </row>
    <row r="159" spans="1:20" ht="17.25" customHeight="1">
      <c r="A159" s="12"/>
      <c r="B159" s="78" t="s">
        <v>61</v>
      </c>
      <c r="C159" s="79">
        <v>164196</v>
      </c>
      <c r="D159" s="80">
        <f aca="true" t="shared" si="99" ref="D159:D171">(C159/C176)*100-100</f>
        <v>-19.376997824795367</v>
      </c>
      <c r="E159" s="79">
        <v>136405</v>
      </c>
      <c r="F159" s="80">
        <f aca="true" t="shared" si="100" ref="F159:F171">(E159/E176)*100-100</f>
        <v>-19.44808607636797</v>
      </c>
      <c r="G159" s="79">
        <v>1340</v>
      </c>
      <c r="H159" s="80">
        <f aca="true" t="shared" si="101" ref="H159:H171">(G159/G176)*100-100</f>
        <v>-12.589693411611222</v>
      </c>
      <c r="I159" s="81">
        <f aca="true" t="shared" si="102" ref="I159:I171">E159+G159</f>
        <v>137745</v>
      </c>
      <c r="J159" s="80">
        <f aca="true" t="shared" si="103" ref="J159:J171">(I159/I176)*100-100</f>
        <v>-19.38655476938743</v>
      </c>
      <c r="K159" s="79">
        <v>12454</v>
      </c>
      <c r="L159" s="80">
        <f aca="true" t="shared" si="104" ref="L159:L171">(K159/K176)*100-100</f>
        <v>-14.669407331277839</v>
      </c>
      <c r="M159" s="79">
        <v>13997</v>
      </c>
      <c r="N159" s="80">
        <f aca="true" t="shared" si="105" ref="N159:N171">(M159/M176)*100-100</f>
        <v>-23.063815753311715</v>
      </c>
      <c r="O159" s="81">
        <f aca="true" t="shared" si="106" ref="O159:O170">K159+M159</f>
        <v>26451</v>
      </c>
      <c r="P159" s="80">
        <f aca="true" t="shared" si="107" ref="P159:P171">(O159/O176)*100-100</f>
        <v>-19.327192875442236</v>
      </c>
      <c r="Q159" s="81">
        <f aca="true" t="shared" si="108" ref="Q159:Q170">G159+K159+M159</f>
        <v>27791</v>
      </c>
      <c r="R159" s="80">
        <f aca="true" t="shared" si="109" ref="R159:R171">(Q159/Q176)*100-100</f>
        <v>-19.026252148830153</v>
      </c>
      <c r="S159" s="48"/>
      <c r="T159" s="11"/>
    </row>
    <row r="160" spans="1:20" ht="17.25" customHeight="1">
      <c r="A160" s="49"/>
      <c r="B160" s="82" t="s">
        <v>62</v>
      </c>
      <c r="C160" s="81">
        <v>193754</v>
      </c>
      <c r="D160" s="80">
        <f t="shared" si="99"/>
        <v>-15.388310508664063</v>
      </c>
      <c r="E160" s="81">
        <v>163627</v>
      </c>
      <c r="F160" s="80">
        <f t="shared" si="100"/>
        <v>-14.107463438704059</v>
      </c>
      <c r="G160" s="81">
        <v>1742</v>
      </c>
      <c r="H160" s="80">
        <f t="shared" si="101"/>
        <v>-12.41830065359477</v>
      </c>
      <c r="I160" s="81">
        <f t="shared" si="102"/>
        <v>165369</v>
      </c>
      <c r="J160" s="80">
        <f t="shared" si="103"/>
        <v>-14.09000940303703</v>
      </c>
      <c r="K160" s="81">
        <v>13206</v>
      </c>
      <c r="L160" s="80">
        <f t="shared" si="104"/>
        <v>-17.14142301417995</v>
      </c>
      <c r="M160" s="81">
        <v>15179</v>
      </c>
      <c r="N160" s="80">
        <f t="shared" si="105"/>
        <v>-26.182949958663613</v>
      </c>
      <c r="O160" s="81">
        <f t="shared" si="106"/>
        <v>28385</v>
      </c>
      <c r="P160" s="80">
        <f t="shared" si="107"/>
        <v>-22.235007260075065</v>
      </c>
      <c r="Q160" s="81">
        <f t="shared" si="108"/>
        <v>30127</v>
      </c>
      <c r="R160" s="80">
        <f t="shared" si="109"/>
        <v>-21.72772148610028</v>
      </c>
      <c r="S160" s="48"/>
      <c r="T160" s="11"/>
    </row>
    <row r="161" spans="1:20" ht="17.25" customHeight="1">
      <c r="A161" s="49"/>
      <c r="B161" s="82" t="s">
        <v>50</v>
      </c>
      <c r="C161" s="83">
        <v>277387</v>
      </c>
      <c r="D161" s="80">
        <f t="shared" si="99"/>
        <v>-8.254808248854786</v>
      </c>
      <c r="E161" s="83">
        <v>230385</v>
      </c>
      <c r="F161" s="80">
        <f t="shared" si="100"/>
        <v>-7.4197605776997335</v>
      </c>
      <c r="G161" s="83">
        <v>2499</v>
      </c>
      <c r="H161" s="80">
        <f t="shared" si="101"/>
        <v>-9.390862944162436</v>
      </c>
      <c r="I161" s="81">
        <f t="shared" si="102"/>
        <v>232884</v>
      </c>
      <c r="J161" s="80">
        <f t="shared" si="103"/>
        <v>-7.441366893607892</v>
      </c>
      <c r="K161" s="83">
        <v>22345</v>
      </c>
      <c r="L161" s="80">
        <f t="shared" si="104"/>
        <v>0.06269311719135828</v>
      </c>
      <c r="M161" s="83">
        <v>22158</v>
      </c>
      <c r="N161" s="80">
        <f t="shared" si="105"/>
        <v>-21.998099060090823</v>
      </c>
      <c r="O161" s="81">
        <f t="shared" si="106"/>
        <v>44503</v>
      </c>
      <c r="P161" s="80">
        <f t="shared" si="107"/>
        <v>-12.288619969253816</v>
      </c>
      <c r="Q161" s="81">
        <f t="shared" si="108"/>
        <v>47002</v>
      </c>
      <c r="R161" s="80">
        <f t="shared" si="109"/>
        <v>-12.139225362643941</v>
      </c>
      <c r="S161" s="48"/>
      <c r="T161" s="11"/>
    </row>
    <row r="162" spans="1:20" ht="17.25" customHeight="1">
      <c r="A162" s="49"/>
      <c r="B162" s="82" t="s">
        <v>51</v>
      </c>
      <c r="C162" s="84">
        <v>121109</v>
      </c>
      <c r="D162" s="80">
        <f t="shared" si="99"/>
        <v>-22.54526384456483</v>
      </c>
      <c r="E162" s="84">
        <v>93134</v>
      </c>
      <c r="F162" s="80">
        <f t="shared" si="100"/>
        <v>-26.861370043741502</v>
      </c>
      <c r="G162" s="84">
        <v>1857</v>
      </c>
      <c r="H162" s="80">
        <f t="shared" si="101"/>
        <v>6.785508913168485</v>
      </c>
      <c r="I162" s="81">
        <f t="shared" si="102"/>
        <v>94991</v>
      </c>
      <c r="J162" s="80">
        <f t="shared" si="103"/>
        <v>-26.408063341545414</v>
      </c>
      <c r="K162" s="83">
        <v>13143</v>
      </c>
      <c r="L162" s="80">
        <f t="shared" si="104"/>
        <v>3.8397724579284187</v>
      </c>
      <c r="M162" s="83">
        <v>12975</v>
      </c>
      <c r="N162" s="80">
        <f t="shared" si="105"/>
        <v>-11.288117051825523</v>
      </c>
      <c r="O162" s="81">
        <f t="shared" si="106"/>
        <v>26118</v>
      </c>
      <c r="P162" s="80">
        <f t="shared" si="107"/>
        <v>-4.270058278048609</v>
      </c>
      <c r="Q162" s="81">
        <f t="shared" si="108"/>
        <v>27975</v>
      </c>
      <c r="R162" s="80">
        <f t="shared" si="109"/>
        <v>-3.607608021500937</v>
      </c>
      <c r="S162" s="48"/>
      <c r="T162" s="11"/>
    </row>
    <row r="163" spans="1:20" ht="17.25" customHeight="1">
      <c r="A163" s="49"/>
      <c r="B163" s="82" t="s">
        <v>52</v>
      </c>
      <c r="C163" s="85">
        <v>125754</v>
      </c>
      <c r="D163" s="80">
        <f t="shared" si="99"/>
        <v>-19.62700446750989</v>
      </c>
      <c r="E163" s="85">
        <v>98660</v>
      </c>
      <c r="F163" s="80">
        <f t="shared" si="100"/>
        <v>-21.52214895360214</v>
      </c>
      <c r="G163" s="85">
        <v>1526</v>
      </c>
      <c r="H163" s="80">
        <f t="shared" si="101"/>
        <v>-16.748499727223134</v>
      </c>
      <c r="I163" s="81">
        <f t="shared" si="102"/>
        <v>100186</v>
      </c>
      <c r="J163" s="80">
        <f t="shared" si="103"/>
        <v>-21.45354762838103</v>
      </c>
      <c r="K163" s="86">
        <v>12589</v>
      </c>
      <c r="L163" s="80">
        <f t="shared" si="104"/>
        <v>-3.7096527459079027</v>
      </c>
      <c r="M163" s="86">
        <v>12979</v>
      </c>
      <c r="N163" s="80">
        <f t="shared" si="105"/>
        <v>-18.056695498453195</v>
      </c>
      <c r="O163" s="81">
        <f t="shared" si="106"/>
        <v>25568</v>
      </c>
      <c r="P163" s="80">
        <f t="shared" si="107"/>
        <v>-11.569190329609512</v>
      </c>
      <c r="Q163" s="81">
        <f t="shared" si="108"/>
        <v>27094</v>
      </c>
      <c r="R163" s="80">
        <f t="shared" si="109"/>
        <v>-11.87796786573864</v>
      </c>
      <c r="S163" s="48"/>
      <c r="T163" s="11"/>
    </row>
    <row r="164" spans="1:20" ht="17.25" customHeight="1">
      <c r="A164" s="49"/>
      <c r="B164" s="82" t="s">
        <v>53</v>
      </c>
      <c r="C164" s="83">
        <v>163256</v>
      </c>
      <c r="D164" s="80">
        <f t="shared" si="99"/>
        <v>-12.876232762669176</v>
      </c>
      <c r="E164" s="84">
        <v>125348</v>
      </c>
      <c r="F164" s="80">
        <f t="shared" si="100"/>
        <v>-16.54871675376984</v>
      </c>
      <c r="G164" s="84">
        <v>1661</v>
      </c>
      <c r="H164" s="80">
        <f t="shared" si="101"/>
        <v>-19.329771733851388</v>
      </c>
      <c r="I164" s="81">
        <f t="shared" si="102"/>
        <v>127009</v>
      </c>
      <c r="J164" s="80">
        <f t="shared" si="103"/>
        <v>-16.586323753480798</v>
      </c>
      <c r="K164" s="83">
        <v>20646</v>
      </c>
      <c r="L164" s="80">
        <f t="shared" si="104"/>
        <v>5.095444133367266</v>
      </c>
      <c r="M164" s="83">
        <v>15601</v>
      </c>
      <c r="N164" s="80">
        <f t="shared" si="105"/>
        <v>0.814216478190616</v>
      </c>
      <c r="O164" s="81">
        <f t="shared" si="106"/>
        <v>36247</v>
      </c>
      <c r="P164" s="80">
        <f t="shared" si="107"/>
        <v>3.20899772209566</v>
      </c>
      <c r="Q164" s="81">
        <f t="shared" si="108"/>
        <v>37908</v>
      </c>
      <c r="R164" s="80">
        <f t="shared" si="109"/>
        <v>1.9607843137254832</v>
      </c>
      <c r="S164" s="48"/>
      <c r="T164" s="11"/>
    </row>
    <row r="165" spans="1:20" ht="17.25" customHeight="1">
      <c r="A165" s="49"/>
      <c r="B165" s="87" t="s">
        <v>54</v>
      </c>
      <c r="C165" s="86">
        <v>142854</v>
      </c>
      <c r="D165" s="80">
        <f t="shared" si="99"/>
        <v>-18.077498752702482</v>
      </c>
      <c r="E165" s="86">
        <v>110212</v>
      </c>
      <c r="F165" s="80">
        <f t="shared" si="100"/>
        <v>-21.66156076965177</v>
      </c>
      <c r="G165" s="86">
        <v>1565</v>
      </c>
      <c r="H165" s="80">
        <f t="shared" si="101"/>
        <v>-13.869014859658776</v>
      </c>
      <c r="I165" s="81">
        <f t="shared" si="102"/>
        <v>111777</v>
      </c>
      <c r="J165" s="80">
        <f t="shared" si="103"/>
        <v>-21.56220176275754</v>
      </c>
      <c r="K165" s="86">
        <v>15509</v>
      </c>
      <c r="L165" s="80">
        <f t="shared" si="104"/>
        <v>0.8649843912590995</v>
      </c>
      <c r="M165" s="86">
        <v>15568</v>
      </c>
      <c r="N165" s="80">
        <f t="shared" si="105"/>
        <v>-5.631326907922656</v>
      </c>
      <c r="O165" s="81">
        <f t="shared" si="106"/>
        <v>31077</v>
      </c>
      <c r="P165" s="80">
        <f t="shared" si="107"/>
        <v>-2.497411602296623</v>
      </c>
      <c r="Q165" s="81">
        <f t="shared" si="108"/>
        <v>32642</v>
      </c>
      <c r="R165" s="80">
        <f t="shared" si="109"/>
        <v>-3.110715345799946</v>
      </c>
      <c r="S165" s="48"/>
      <c r="T165" s="11"/>
    </row>
    <row r="166" spans="1:20" ht="17.25" customHeight="1">
      <c r="A166" s="37"/>
      <c r="B166" s="87" t="s">
        <v>55</v>
      </c>
      <c r="C166" s="83">
        <v>115745</v>
      </c>
      <c r="D166" s="80">
        <f t="shared" si="99"/>
        <v>-8.764503720519613</v>
      </c>
      <c r="E166" s="83">
        <v>90536</v>
      </c>
      <c r="F166" s="80">
        <f t="shared" si="100"/>
        <v>-12.589789140341395</v>
      </c>
      <c r="G166" s="83">
        <v>1179</v>
      </c>
      <c r="H166" s="80">
        <f t="shared" si="101"/>
        <v>-18.4083044982699</v>
      </c>
      <c r="I166" s="81">
        <f t="shared" si="102"/>
        <v>91715</v>
      </c>
      <c r="J166" s="80">
        <f t="shared" si="103"/>
        <v>-12.669846982984353</v>
      </c>
      <c r="K166" s="83">
        <v>11851</v>
      </c>
      <c r="L166" s="80">
        <f t="shared" si="104"/>
        <v>12.909679878048792</v>
      </c>
      <c r="M166" s="83">
        <v>12179</v>
      </c>
      <c r="N166" s="80">
        <f t="shared" si="105"/>
        <v>7.332334537763302</v>
      </c>
      <c r="O166" s="81">
        <f t="shared" si="106"/>
        <v>24030</v>
      </c>
      <c r="P166" s="80">
        <f t="shared" si="107"/>
        <v>10.012360939431389</v>
      </c>
      <c r="Q166" s="81">
        <f t="shared" si="108"/>
        <v>25209</v>
      </c>
      <c r="R166" s="80">
        <f t="shared" si="109"/>
        <v>8.248883545173484</v>
      </c>
      <c r="S166" s="48"/>
      <c r="T166" s="11"/>
    </row>
    <row r="167" spans="1:20" ht="17.25" customHeight="1">
      <c r="A167" s="37"/>
      <c r="B167" s="87" t="s">
        <v>56</v>
      </c>
      <c r="C167" s="86">
        <v>173571</v>
      </c>
      <c r="D167" s="80">
        <f t="shared" si="99"/>
        <v>-14.68448630103319</v>
      </c>
      <c r="E167" s="86">
        <v>139945</v>
      </c>
      <c r="F167" s="80">
        <f t="shared" si="100"/>
        <v>-14.348054936715059</v>
      </c>
      <c r="G167" s="86">
        <v>1440</v>
      </c>
      <c r="H167" s="80">
        <f t="shared" si="101"/>
        <v>-36.028431808085294</v>
      </c>
      <c r="I167" s="81">
        <f t="shared" si="102"/>
        <v>141385</v>
      </c>
      <c r="J167" s="80">
        <f t="shared" si="103"/>
        <v>-14.642686806851046</v>
      </c>
      <c r="K167" s="79">
        <v>14478</v>
      </c>
      <c r="L167" s="80">
        <f t="shared" si="104"/>
        <v>-8.60425478189508</v>
      </c>
      <c r="M167" s="79">
        <v>17708</v>
      </c>
      <c r="N167" s="80">
        <f t="shared" si="105"/>
        <v>-19.38450332331786</v>
      </c>
      <c r="O167" s="81">
        <f t="shared" si="106"/>
        <v>32186</v>
      </c>
      <c r="P167" s="80">
        <f t="shared" si="107"/>
        <v>-14.867617107942976</v>
      </c>
      <c r="Q167" s="81">
        <f t="shared" si="108"/>
        <v>33626</v>
      </c>
      <c r="R167" s="80">
        <f t="shared" si="109"/>
        <v>-16.056717759249082</v>
      </c>
      <c r="S167" s="48"/>
      <c r="T167" s="11"/>
    </row>
    <row r="168" spans="1:20" ht="17.25" customHeight="1">
      <c r="A168" s="49"/>
      <c r="B168" s="87" t="s">
        <v>57</v>
      </c>
      <c r="C168" s="86">
        <v>139198</v>
      </c>
      <c r="D168" s="80">
        <f t="shared" si="99"/>
        <v>-10.767080785158399</v>
      </c>
      <c r="E168" s="79">
        <v>108582</v>
      </c>
      <c r="F168" s="80">
        <f t="shared" si="100"/>
        <v>-10.739358466369637</v>
      </c>
      <c r="G168" s="79">
        <v>1399</v>
      </c>
      <c r="H168" s="80">
        <f t="shared" si="101"/>
        <v>-14.747105423522243</v>
      </c>
      <c r="I168" s="81">
        <f t="shared" si="102"/>
        <v>109981</v>
      </c>
      <c r="J168" s="80">
        <f t="shared" si="103"/>
        <v>-10.79270320471744</v>
      </c>
      <c r="K168" s="79">
        <v>14140</v>
      </c>
      <c r="L168" s="80">
        <f t="shared" si="104"/>
        <v>-12.2284295468653</v>
      </c>
      <c r="M168" s="79">
        <v>15077</v>
      </c>
      <c r="N168" s="80">
        <f t="shared" si="105"/>
        <v>-9.15828161715973</v>
      </c>
      <c r="O168" s="81">
        <f t="shared" si="106"/>
        <v>29217</v>
      </c>
      <c r="P168" s="80">
        <f t="shared" si="107"/>
        <v>-10.67049867000948</v>
      </c>
      <c r="Q168" s="81">
        <f t="shared" si="108"/>
        <v>30616</v>
      </c>
      <c r="R168" s="80">
        <f t="shared" si="109"/>
        <v>-10.865261441714225</v>
      </c>
      <c r="S168" s="48"/>
      <c r="T168" s="11"/>
    </row>
    <row r="169" spans="1:20" ht="17.25" customHeight="1">
      <c r="A169" s="49"/>
      <c r="B169" s="87" t="s">
        <v>58</v>
      </c>
      <c r="C169" s="83">
        <v>149001</v>
      </c>
      <c r="D169" s="80">
        <f t="shared" si="99"/>
        <v>-15.792477888609454</v>
      </c>
      <c r="E169" s="81">
        <v>111038</v>
      </c>
      <c r="F169" s="80">
        <f t="shared" si="100"/>
        <v>-18.31416948055292</v>
      </c>
      <c r="G169" s="81">
        <v>1262</v>
      </c>
      <c r="H169" s="80">
        <f t="shared" si="101"/>
        <v>-17.73142112125163</v>
      </c>
      <c r="I169" s="81">
        <f t="shared" si="102"/>
        <v>112300</v>
      </c>
      <c r="J169" s="80">
        <f t="shared" si="103"/>
        <v>-18.307666567248873</v>
      </c>
      <c r="K169" s="81">
        <v>21355</v>
      </c>
      <c r="L169" s="80">
        <f t="shared" si="104"/>
        <v>-5.408398299078669</v>
      </c>
      <c r="M169" s="81">
        <v>15346</v>
      </c>
      <c r="N169" s="80">
        <f t="shared" si="105"/>
        <v>-9.206011122944034</v>
      </c>
      <c r="O169" s="81">
        <f t="shared" si="106"/>
        <v>36701</v>
      </c>
      <c r="P169" s="80">
        <f t="shared" si="107"/>
        <v>-7.034297583464209</v>
      </c>
      <c r="Q169" s="81">
        <f t="shared" si="108"/>
        <v>37963</v>
      </c>
      <c r="R169" s="80">
        <f t="shared" si="109"/>
        <v>-7.434409441139181</v>
      </c>
      <c r="S169" s="48"/>
      <c r="T169" s="11"/>
    </row>
    <row r="170" spans="1:20" ht="17.25" customHeight="1">
      <c r="A170" s="49"/>
      <c r="B170" s="87" t="s">
        <v>59</v>
      </c>
      <c r="C170" s="79">
        <f>I170+O170</f>
        <v>130375</v>
      </c>
      <c r="D170" s="80">
        <f t="shared" si="99"/>
        <v>-34.79945989197839</v>
      </c>
      <c r="E170" s="79">
        <v>103532</v>
      </c>
      <c r="F170" s="80">
        <f t="shared" si="100"/>
        <v>-36.06728459481656</v>
      </c>
      <c r="G170" s="79">
        <v>1066</v>
      </c>
      <c r="H170" s="80">
        <f t="shared" si="101"/>
        <v>-54.24892703862661</v>
      </c>
      <c r="I170" s="81">
        <f t="shared" si="102"/>
        <v>104598</v>
      </c>
      <c r="J170" s="80">
        <f t="shared" si="103"/>
        <v>-36.325173952480384</v>
      </c>
      <c r="K170" s="79">
        <v>12411</v>
      </c>
      <c r="L170" s="80">
        <f t="shared" si="104"/>
        <v>-21.409574468085097</v>
      </c>
      <c r="M170" s="79">
        <v>13366</v>
      </c>
      <c r="N170" s="80">
        <f t="shared" si="105"/>
        <v>-32.830795517362674</v>
      </c>
      <c r="O170" s="81">
        <f t="shared" si="106"/>
        <v>25777</v>
      </c>
      <c r="P170" s="80">
        <f t="shared" si="107"/>
        <v>-27.777310806645943</v>
      </c>
      <c r="Q170" s="81">
        <f t="shared" si="108"/>
        <v>26843</v>
      </c>
      <c r="R170" s="80">
        <f t="shared" si="109"/>
        <v>-29.39954235817048</v>
      </c>
      <c r="S170" s="48"/>
      <c r="T170" s="11"/>
    </row>
    <row r="171" spans="1:20" ht="17.25" customHeight="1">
      <c r="A171" s="22"/>
      <c r="B171" s="88" t="s">
        <v>60</v>
      </c>
      <c r="C171" s="89">
        <f>SUM(C159:C170)</f>
        <v>1896200</v>
      </c>
      <c r="D171" s="90">
        <f t="shared" si="99"/>
        <v>-16.569502681725993</v>
      </c>
      <c r="E171" s="91">
        <f>SUM(E159:E170)</f>
        <v>1511404</v>
      </c>
      <c r="F171" s="90">
        <f t="shared" si="100"/>
        <v>-17.819129702863165</v>
      </c>
      <c r="G171" s="91">
        <f>SUM(G159:G170)</f>
        <v>18536</v>
      </c>
      <c r="H171" s="90">
        <f t="shared" si="101"/>
        <v>-19.159143442801692</v>
      </c>
      <c r="I171" s="91">
        <f t="shared" si="102"/>
        <v>1529940</v>
      </c>
      <c r="J171" s="90">
        <f t="shared" si="103"/>
        <v>-17.83563044561687</v>
      </c>
      <c r="K171" s="91">
        <f>SUM(K159:K170)</f>
        <v>184127</v>
      </c>
      <c r="L171" s="90">
        <f t="shared" si="104"/>
        <v>-5.299566427164393</v>
      </c>
      <c r="M171" s="91">
        <f>SUM(M159:M170)</f>
        <v>182133</v>
      </c>
      <c r="N171" s="90">
        <f t="shared" si="105"/>
        <v>-15.800398500307438</v>
      </c>
      <c r="O171" s="92">
        <f>SUM(O159:O170)</f>
        <v>366260</v>
      </c>
      <c r="P171" s="90">
        <f t="shared" si="107"/>
        <v>-10.829669232754384</v>
      </c>
      <c r="Q171" s="92">
        <f>SUM(Q159:Q170)</f>
        <v>384796</v>
      </c>
      <c r="R171" s="90">
        <f t="shared" si="109"/>
        <v>-11.27006417307129</v>
      </c>
      <c r="S171" s="48"/>
      <c r="T171" s="11"/>
    </row>
    <row r="172" spans="1:20" ht="17.25" customHeight="1">
      <c r="A172" s="59"/>
      <c r="B172" s="60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77"/>
      <c r="T172" s="11"/>
    </row>
    <row r="173" spans="1:20" ht="17.25" customHeight="1">
      <c r="A173" s="12"/>
      <c r="B173" s="13"/>
      <c r="C173" s="14" t="s">
        <v>1</v>
      </c>
      <c r="D173" s="14"/>
      <c r="E173" s="14" t="s">
        <v>2</v>
      </c>
      <c r="F173" s="14"/>
      <c r="G173" s="14" t="s">
        <v>3</v>
      </c>
      <c r="H173" s="14"/>
      <c r="I173" s="14" t="s">
        <v>4</v>
      </c>
      <c r="J173" s="14"/>
      <c r="K173" s="15" t="s">
        <v>5</v>
      </c>
      <c r="L173" s="15"/>
      <c r="M173" s="16" t="s">
        <v>6</v>
      </c>
      <c r="N173" s="16"/>
      <c r="O173" s="14" t="s">
        <v>7</v>
      </c>
      <c r="P173" s="14"/>
      <c r="Q173" s="14" t="s">
        <v>8</v>
      </c>
      <c r="R173" s="14"/>
      <c r="S173" s="77"/>
      <c r="T173" s="11"/>
    </row>
    <row r="174" spans="1:20" ht="17.25" customHeight="1">
      <c r="A174" s="49"/>
      <c r="B174" s="50"/>
      <c r="C174" s="14"/>
      <c r="D174" s="24" t="s">
        <v>9</v>
      </c>
      <c r="E174" s="14" t="s">
        <v>10</v>
      </c>
      <c r="F174" s="24" t="s">
        <v>9</v>
      </c>
      <c r="G174" s="14" t="s">
        <v>11</v>
      </c>
      <c r="H174" s="24" t="s">
        <v>9</v>
      </c>
      <c r="I174" s="14" t="s">
        <v>12</v>
      </c>
      <c r="J174" s="24" t="s">
        <v>9</v>
      </c>
      <c r="K174" s="14" t="s">
        <v>13</v>
      </c>
      <c r="L174" s="24" t="s">
        <v>9</v>
      </c>
      <c r="M174" s="14" t="s">
        <v>14</v>
      </c>
      <c r="N174" s="24" t="s">
        <v>9</v>
      </c>
      <c r="O174" s="14" t="s">
        <v>15</v>
      </c>
      <c r="P174" s="24" t="s">
        <v>9</v>
      </c>
      <c r="Q174" s="15" t="s">
        <v>16</v>
      </c>
      <c r="R174" s="24" t="s">
        <v>9</v>
      </c>
      <c r="S174" s="48"/>
      <c r="T174" s="11"/>
    </row>
    <row r="175" spans="1:20" ht="17.25" customHeight="1">
      <c r="A175" s="22"/>
      <c r="B175" s="23" t="s">
        <v>17</v>
      </c>
      <c r="C175" s="14" t="s">
        <v>18</v>
      </c>
      <c r="D175" s="24" t="s">
        <v>19</v>
      </c>
      <c r="E175" s="14" t="s">
        <v>18</v>
      </c>
      <c r="F175" s="24" t="s">
        <v>19</v>
      </c>
      <c r="G175" s="14" t="s">
        <v>18</v>
      </c>
      <c r="H175" s="24" t="s">
        <v>19</v>
      </c>
      <c r="I175" s="14" t="s">
        <v>18</v>
      </c>
      <c r="J175" s="24" t="s">
        <v>19</v>
      </c>
      <c r="K175" s="14" t="s">
        <v>18</v>
      </c>
      <c r="L175" s="24" t="s">
        <v>19</v>
      </c>
      <c r="M175" s="14" t="s">
        <v>18</v>
      </c>
      <c r="N175" s="24" t="s">
        <v>19</v>
      </c>
      <c r="O175" s="14" t="s">
        <v>18</v>
      </c>
      <c r="P175" s="24" t="s">
        <v>19</v>
      </c>
      <c r="Q175" s="14" t="s">
        <v>18</v>
      </c>
      <c r="R175" s="24" t="s">
        <v>19</v>
      </c>
      <c r="S175" s="48"/>
      <c r="T175" s="11"/>
    </row>
    <row r="176" spans="1:20" ht="17.25" customHeight="1">
      <c r="A176" s="12"/>
      <c r="B176" s="78" t="s">
        <v>63</v>
      </c>
      <c r="C176" s="81">
        <v>203659</v>
      </c>
      <c r="D176" s="80">
        <f aca="true" t="shared" si="110" ref="D176:D188">(SUM((C176/C193))*100)-100</f>
        <v>32.1019926314151</v>
      </c>
      <c r="E176" s="81">
        <v>169338</v>
      </c>
      <c r="F176" s="80">
        <f aca="true" t="shared" si="111" ref="F176:F188">(SUM((E176/E193))*100)-100</f>
        <v>34.908103026585195</v>
      </c>
      <c r="G176" s="81">
        <v>1533</v>
      </c>
      <c r="H176" s="80">
        <f aca="true" t="shared" si="112" ref="H176:H188">(SUM((G176/G193))*100)-100</f>
        <v>-7.706201083684533</v>
      </c>
      <c r="I176" s="81">
        <f aca="true" t="shared" si="113" ref="I176:I187">SUM((E176+G176))</f>
        <v>170871</v>
      </c>
      <c r="J176" s="80">
        <f aca="true" t="shared" si="114" ref="J176:J188">(SUM((I176/I193))*100)-100</f>
        <v>34.35155918290326</v>
      </c>
      <c r="K176" s="81">
        <v>14595</v>
      </c>
      <c r="L176" s="80">
        <f aca="true" t="shared" si="115" ref="L176:L188">(SUM((K176/K193))*100)-100</f>
        <v>12.81595423977737</v>
      </c>
      <c r="M176" s="81">
        <v>18193</v>
      </c>
      <c r="N176" s="80">
        <f aca="true" t="shared" si="116" ref="N176:N188">(SUM((M176/M193))*100)-100</f>
        <v>29.49676133532634</v>
      </c>
      <c r="O176" s="81">
        <f aca="true" t="shared" si="117" ref="O176:O187">SUM((K176+M176))</f>
        <v>32788</v>
      </c>
      <c r="P176" s="80">
        <f aca="true" t="shared" si="118" ref="P176:P188">(SUM((O176/O193))*100)-100</f>
        <v>21.500037056251387</v>
      </c>
      <c r="Q176" s="81">
        <f aca="true" t="shared" si="119" ref="Q176:Q187">G176+K176+M176</f>
        <v>34321</v>
      </c>
      <c r="R176" s="80">
        <f aca="true" t="shared" si="120" ref="R176:R188">(SUM((Q176/Q193))*100)-100</f>
        <v>19.806611512549296</v>
      </c>
      <c r="S176" s="48"/>
      <c r="T176" s="11"/>
    </row>
    <row r="177" spans="1:20" ht="17.25" customHeight="1">
      <c r="A177" s="49"/>
      <c r="B177" s="82" t="s">
        <v>64</v>
      </c>
      <c r="C177" s="81">
        <v>228992</v>
      </c>
      <c r="D177" s="80">
        <f t="shared" si="110"/>
        <v>23.828991055881815</v>
      </c>
      <c r="E177" s="81">
        <v>190502</v>
      </c>
      <c r="F177" s="80">
        <f t="shared" si="111"/>
        <v>25.935082964236145</v>
      </c>
      <c r="G177" s="81">
        <v>1989</v>
      </c>
      <c r="H177" s="80">
        <f t="shared" si="112"/>
        <v>2.4729520865533203</v>
      </c>
      <c r="I177" s="81">
        <f t="shared" si="113"/>
        <v>192491</v>
      </c>
      <c r="J177" s="80">
        <f t="shared" si="114"/>
        <v>25.637845846577605</v>
      </c>
      <c r="K177" s="81">
        <v>15938</v>
      </c>
      <c r="L177" s="80">
        <f t="shared" si="115"/>
        <v>1.8402555910543157</v>
      </c>
      <c r="M177" s="81">
        <v>20563</v>
      </c>
      <c r="N177" s="80">
        <f t="shared" si="116"/>
        <v>27.998755057578578</v>
      </c>
      <c r="O177" s="81">
        <f t="shared" si="117"/>
        <v>36501</v>
      </c>
      <c r="P177" s="80">
        <f t="shared" si="118"/>
        <v>15.090651111461455</v>
      </c>
      <c r="Q177" s="81">
        <f t="shared" si="119"/>
        <v>38490</v>
      </c>
      <c r="R177" s="80">
        <f t="shared" si="120"/>
        <v>14.362966484430714</v>
      </c>
      <c r="S177" s="48"/>
      <c r="T177" s="11"/>
    </row>
    <row r="178" spans="1:20" ht="17.25" customHeight="1">
      <c r="A178" s="49"/>
      <c r="B178" s="82" t="s">
        <v>65</v>
      </c>
      <c r="C178" s="83">
        <v>302345</v>
      </c>
      <c r="D178" s="80">
        <f t="shared" si="110"/>
        <v>22.377650682630474</v>
      </c>
      <c r="E178" s="83">
        <v>248849</v>
      </c>
      <c r="F178" s="80">
        <f t="shared" si="111"/>
        <v>23.81286444961887</v>
      </c>
      <c r="G178" s="83">
        <v>2758</v>
      </c>
      <c r="H178" s="80">
        <f t="shared" si="112"/>
        <v>-4.169562195969419</v>
      </c>
      <c r="I178" s="81">
        <f t="shared" si="113"/>
        <v>251607</v>
      </c>
      <c r="J178" s="80">
        <f t="shared" si="114"/>
        <v>23.41783328264644</v>
      </c>
      <c r="K178" s="83">
        <v>22331</v>
      </c>
      <c r="L178" s="80">
        <f t="shared" si="115"/>
        <v>6.196499904888725</v>
      </c>
      <c r="M178" s="83">
        <v>28407</v>
      </c>
      <c r="N178" s="80">
        <f t="shared" si="116"/>
        <v>28.161515903451402</v>
      </c>
      <c r="O178" s="81">
        <f t="shared" si="117"/>
        <v>50738</v>
      </c>
      <c r="P178" s="80">
        <f t="shared" si="118"/>
        <v>17.468108258282598</v>
      </c>
      <c r="Q178" s="81">
        <f t="shared" si="119"/>
        <v>53496</v>
      </c>
      <c r="R178" s="80">
        <f t="shared" si="120"/>
        <v>16.116428990037107</v>
      </c>
      <c r="S178" s="48"/>
      <c r="T178" s="11"/>
    </row>
    <row r="179" spans="1:20" ht="17.25" customHeight="1">
      <c r="A179" s="49"/>
      <c r="B179" s="82" t="s">
        <v>51</v>
      </c>
      <c r="C179" s="84">
        <v>156361</v>
      </c>
      <c r="D179" s="80">
        <f t="shared" si="110"/>
        <v>2.86975572207713</v>
      </c>
      <c r="E179" s="84">
        <v>127339</v>
      </c>
      <c r="F179" s="80">
        <f t="shared" si="111"/>
        <v>5.293665296807433</v>
      </c>
      <c r="G179" s="84">
        <v>1739</v>
      </c>
      <c r="H179" s="80">
        <f t="shared" si="112"/>
        <v>-37.22021660649819</v>
      </c>
      <c r="I179" s="81">
        <f t="shared" si="113"/>
        <v>129078</v>
      </c>
      <c r="J179" s="80">
        <f t="shared" si="114"/>
        <v>4.341710655015476</v>
      </c>
      <c r="K179" s="83">
        <v>12657</v>
      </c>
      <c r="L179" s="80">
        <f t="shared" si="115"/>
        <v>-9.625133880756877</v>
      </c>
      <c r="M179" s="83">
        <v>14626</v>
      </c>
      <c r="N179" s="80">
        <f t="shared" si="116"/>
        <v>2.3727864492195607</v>
      </c>
      <c r="O179" s="81">
        <f t="shared" si="117"/>
        <v>27283</v>
      </c>
      <c r="P179" s="80">
        <f t="shared" si="118"/>
        <v>-3.5663791884631593</v>
      </c>
      <c r="Q179" s="81">
        <f t="shared" si="119"/>
        <v>29022</v>
      </c>
      <c r="R179" s="80">
        <f t="shared" si="120"/>
        <v>-6.567510141008299</v>
      </c>
      <c r="S179" s="48"/>
      <c r="T179" s="11"/>
    </row>
    <row r="180" spans="1:20" ht="17.25" customHeight="1">
      <c r="A180" s="49"/>
      <c r="B180" s="82" t="s">
        <v>52</v>
      </c>
      <c r="C180" s="84">
        <v>156463</v>
      </c>
      <c r="D180" s="80">
        <f t="shared" si="110"/>
        <v>5.327535022113921</v>
      </c>
      <c r="E180" s="84">
        <v>125717</v>
      </c>
      <c r="F180" s="80">
        <f t="shared" si="111"/>
        <v>7.948651897647267</v>
      </c>
      <c r="G180" s="84">
        <v>1833</v>
      </c>
      <c r="H180" s="80">
        <f t="shared" si="112"/>
        <v>-25.396825396825392</v>
      </c>
      <c r="I180" s="81">
        <f t="shared" si="113"/>
        <v>127550</v>
      </c>
      <c r="J180" s="80">
        <f t="shared" si="114"/>
        <v>7.2596853267405095</v>
      </c>
      <c r="K180" s="83">
        <v>13074</v>
      </c>
      <c r="L180" s="80">
        <f t="shared" si="115"/>
        <v>-9.220941535897794</v>
      </c>
      <c r="M180" s="83">
        <v>15839</v>
      </c>
      <c r="N180" s="80">
        <f t="shared" si="116"/>
        <v>3.99868680236375</v>
      </c>
      <c r="O180" s="81">
        <f t="shared" si="117"/>
        <v>28913</v>
      </c>
      <c r="P180" s="80">
        <f t="shared" si="118"/>
        <v>-2.4264308855291574</v>
      </c>
      <c r="Q180" s="81">
        <f t="shared" si="119"/>
        <v>30746</v>
      </c>
      <c r="R180" s="80">
        <f t="shared" si="120"/>
        <v>-4.18523481566892</v>
      </c>
      <c r="S180" s="48"/>
      <c r="T180" s="11"/>
    </row>
    <row r="181" spans="1:20" ht="17.25" customHeight="1">
      <c r="A181" s="49"/>
      <c r="B181" s="82" t="s">
        <v>53</v>
      </c>
      <c r="C181" s="83">
        <v>187384</v>
      </c>
      <c r="D181" s="80">
        <f t="shared" si="110"/>
        <v>1.8878594110226459</v>
      </c>
      <c r="E181" s="84">
        <v>150205</v>
      </c>
      <c r="F181" s="80">
        <f t="shared" si="111"/>
        <v>3.21239606953894</v>
      </c>
      <c r="G181" s="84">
        <v>2059</v>
      </c>
      <c r="H181" s="80">
        <f t="shared" si="112"/>
        <v>-17.869964100518544</v>
      </c>
      <c r="I181" s="81">
        <f t="shared" si="113"/>
        <v>152264</v>
      </c>
      <c r="J181" s="80">
        <f t="shared" si="114"/>
        <v>2.85536723927126</v>
      </c>
      <c r="K181" s="83">
        <v>19645</v>
      </c>
      <c r="L181" s="80">
        <f t="shared" si="115"/>
        <v>0.9299219071105682</v>
      </c>
      <c r="M181" s="83">
        <v>15475</v>
      </c>
      <c r="N181" s="80">
        <f t="shared" si="116"/>
        <v>-5.703491560538666</v>
      </c>
      <c r="O181" s="81">
        <f t="shared" si="117"/>
        <v>35120</v>
      </c>
      <c r="P181" s="80">
        <f t="shared" si="118"/>
        <v>-2.104529616724733</v>
      </c>
      <c r="Q181" s="81">
        <f t="shared" si="119"/>
        <v>37179</v>
      </c>
      <c r="R181" s="80">
        <f t="shared" si="120"/>
        <v>-3.1342816945443133</v>
      </c>
      <c r="S181" s="48"/>
      <c r="T181" s="11"/>
    </row>
    <row r="182" spans="1:20" ht="17.25" customHeight="1">
      <c r="A182" s="49"/>
      <c r="B182" s="87" t="s">
        <v>54</v>
      </c>
      <c r="C182" s="83">
        <v>174377</v>
      </c>
      <c r="D182" s="80">
        <f t="shared" si="110"/>
        <v>-7.144530709181339</v>
      </c>
      <c r="E182" s="83">
        <v>140687</v>
      </c>
      <c r="F182" s="80">
        <f t="shared" si="111"/>
        <v>-7.465896683723798</v>
      </c>
      <c r="G182" s="83">
        <v>1817</v>
      </c>
      <c r="H182" s="80">
        <f t="shared" si="112"/>
        <v>-18.226822682268235</v>
      </c>
      <c r="I182" s="81">
        <f t="shared" si="113"/>
        <v>142504</v>
      </c>
      <c r="J182" s="80">
        <f t="shared" si="114"/>
        <v>-7.6208997795928894</v>
      </c>
      <c r="K182" s="83">
        <v>15376</v>
      </c>
      <c r="L182" s="80">
        <f t="shared" si="115"/>
        <v>-6.8911226837834505</v>
      </c>
      <c r="M182" s="83">
        <v>16497</v>
      </c>
      <c r="N182" s="80">
        <f t="shared" si="116"/>
        <v>-3.072855464159801</v>
      </c>
      <c r="O182" s="81">
        <f t="shared" si="117"/>
        <v>31873</v>
      </c>
      <c r="P182" s="80">
        <f t="shared" si="118"/>
        <v>-4.95318184529134</v>
      </c>
      <c r="Q182" s="81">
        <f t="shared" si="119"/>
        <v>33690</v>
      </c>
      <c r="R182" s="80">
        <f t="shared" si="120"/>
        <v>-5.778051236156173</v>
      </c>
      <c r="S182" s="48"/>
      <c r="T182" s="11"/>
    </row>
    <row r="183" spans="1:20" ht="17.25" customHeight="1">
      <c r="A183" s="37"/>
      <c r="B183" s="87" t="s">
        <v>55</v>
      </c>
      <c r="C183" s="83">
        <v>126864</v>
      </c>
      <c r="D183" s="80">
        <f t="shared" si="110"/>
        <v>-15.051927442196828</v>
      </c>
      <c r="E183" s="83">
        <v>103576</v>
      </c>
      <c r="F183" s="80">
        <f t="shared" si="111"/>
        <v>-14.978986078276861</v>
      </c>
      <c r="G183" s="83">
        <v>1445</v>
      </c>
      <c r="H183" s="80">
        <f t="shared" si="112"/>
        <v>-15</v>
      </c>
      <c r="I183" s="81">
        <f t="shared" si="113"/>
        <v>105021</v>
      </c>
      <c r="J183" s="80">
        <f t="shared" si="114"/>
        <v>-14.979275282536193</v>
      </c>
      <c r="K183" s="83">
        <v>10496</v>
      </c>
      <c r="L183" s="80">
        <f t="shared" si="115"/>
        <v>-13.11258278145695</v>
      </c>
      <c r="M183" s="83">
        <v>11347</v>
      </c>
      <c r="N183" s="80">
        <f t="shared" si="116"/>
        <v>-17.410291869859535</v>
      </c>
      <c r="O183" s="81">
        <f t="shared" si="117"/>
        <v>21843</v>
      </c>
      <c r="P183" s="80">
        <f t="shared" si="118"/>
        <v>-15.39951198729618</v>
      </c>
      <c r="Q183" s="81">
        <f t="shared" si="119"/>
        <v>23288</v>
      </c>
      <c r="R183" s="80">
        <f t="shared" si="120"/>
        <v>-15.374831934299934</v>
      </c>
      <c r="S183" s="48"/>
      <c r="T183" s="11"/>
    </row>
    <row r="184" spans="1:20" ht="17.25" customHeight="1">
      <c r="A184" s="37"/>
      <c r="B184" s="87" t="s">
        <v>56</v>
      </c>
      <c r="C184" s="83">
        <v>203446</v>
      </c>
      <c r="D184" s="80">
        <f t="shared" si="110"/>
        <v>2.521126973488606</v>
      </c>
      <c r="E184" s="83">
        <v>163388</v>
      </c>
      <c r="F184" s="80">
        <f t="shared" si="111"/>
        <v>0.922202662219334</v>
      </c>
      <c r="G184" s="83">
        <v>2251</v>
      </c>
      <c r="H184" s="80">
        <f t="shared" si="112"/>
        <v>9.218825812712268</v>
      </c>
      <c r="I184" s="81">
        <f t="shared" si="113"/>
        <v>165639</v>
      </c>
      <c r="J184" s="80">
        <f t="shared" si="114"/>
        <v>1.0264949132694028</v>
      </c>
      <c r="K184" s="81">
        <v>15841</v>
      </c>
      <c r="L184" s="80">
        <f t="shared" si="115"/>
        <v>0.8210285132382893</v>
      </c>
      <c r="M184" s="81">
        <v>21966</v>
      </c>
      <c r="N184" s="80">
        <f t="shared" si="116"/>
        <v>16.996005326231682</v>
      </c>
      <c r="O184" s="81">
        <f t="shared" si="117"/>
        <v>37807</v>
      </c>
      <c r="P184" s="80">
        <f t="shared" si="118"/>
        <v>9.626815901644093</v>
      </c>
      <c r="Q184" s="81">
        <f t="shared" si="119"/>
        <v>40058</v>
      </c>
      <c r="R184" s="80">
        <f t="shared" si="120"/>
        <v>9.603808689942</v>
      </c>
      <c r="S184" s="48"/>
      <c r="T184" s="11"/>
    </row>
    <row r="185" spans="1:20" ht="17.25" customHeight="1">
      <c r="A185" s="49"/>
      <c r="B185" s="87" t="s">
        <v>57</v>
      </c>
      <c r="C185" s="83">
        <v>155994</v>
      </c>
      <c r="D185" s="80">
        <f t="shared" si="110"/>
        <v>-0.6926318737984047</v>
      </c>
      <c r="E185" s="81">
        <v>121646</v>
      </c>
      <c r="F185" s="80">
        <f t="shared" si="111"/>
        <v>0.05922318916873337</v>
      </c>
      <c r="G185" s="81">
        <v>1641</v>
      </c>
      <c r="H185" s="80">
        <f t="shared" si="112"/>
        <v>-15.412371134020617</v>
      </c>
      <c r="I185" s="81">
        <f t="shared" si="113"/>
        <v>123287</v>
      </c>
      <c r="J185" s="80">
        <f t="shared" si="114"/>
        <v>-0.18378483410786828</v>
      </c>
      <c r="K185" s="81">
        <v>16110</v>
      </c>
      <c r="L185" s="80">
        <f t="shared" si="115"/>
        <v>4.800936768149882</v>
      </c>
      <c r="M185" s="81">
        <v>16597</v>
      </c>
      <c r="N185" s="80">
        <f t="shared" si="116"/>
        <v>-8.78764563640361</v>
      </c>
      <c r="O185" s="81">
        <f t="shared" si="117"/>
        <v>32707</v>
      </c>
      <c r="P185" s="80">
        <f t="shared" si="118"/>
        <v>-2.564942802669208</v>
      </c>
      <c r="Q185" s="81">
        <f t="shared" si="119"/>
        <v>34348</v>
      </c>
      <c r="R185" s="80">
        <f t="shared" si="120"/>
        <v>-3.2668694378731544</v>
      </c>
      <c r="S185" s="48"/>
      <c r="T185" s="11"/>
    </row>
    <row r="186" spans="1:20" ht="17.25" customHeight="1">
      <c r="A186" s="49"/>
      <c r="B186" s="87" t="s">
        <v>58</v>
      </c>
      <c r="C186" s="83">
        <v>176945</v>
      </c>
      <c r="D186" s="80">
        <f t="shared" si="110"/>
        <v>-2.224125545670546</v>
      </c>
      <c r="E186" s="81">
        <v>135933</v>
      </c>
      <c r="F186" s="80">
        <f t="shared" si="111"/>
        <v>-0.12197003651753846</v>
      </c>
      <c r="G186" s="81">
        <v>1534</v>
      </c>
      <c r="H186" s="80">
        <f t="shared" si="112"/>
        <v>-10.029325513196483</v>
      </c>
      <c r="I186" s="81">
        <f t="shared" si="113"/>
        <v>137467</v>
      </c>
      <c r="J186" s="80">
        <f t="shared" si="114"/>
        <v>-0.24455023076252758</v>
      </c>
      <c r="K186" s="81">
        <v>22576</v>
      </c>
      <c r="L186" s="80">
        <f t="shared" si="115"/>
        <v>-4.04624277456648</v>
      </c>
      <c r="M186" s="81">
        <v>16902</v>
      </c>
      <c r="N186" s="80">
        <f t="shared" si="116"/>
        <v>-13.932172318973429</v>
      </c>
      <c r="O186" s="81">
        <f t="shared" si="117"/>
        <v>39478</v>
      </c>
      <c r="P186" s="80">
        <f t="shared" si="118"/>
        <v>-8.543761293610714</v>
      </c>
      <c r="Q186" s="81">
        <f t="shared" si="119"/>
        <v>41012</v>
      </c>
      <c r="R186" s="80">
        <f t="shared" si="120"/>
        <v>-8.60020948942524</v>
      </c>
      <c r="S186" s="48"/>
      <c r="T186" s="11"/>
    </row>
    <row r="187" spans="1:20" ht="17.25" customHeight="1">
      <c r="A187" s="49"/>
      <c r="B187" s="87" t="s">
        <v>59</v>
      </c>
      <c r="C187" s="81">
        <v>199960</v>
      </c>
      <c r="D187" s="80">
        <f t="shared" si="110"/>
        <v>18.49762364737535</v>
      </c>
      <c r="E187" s="81">
        <v>161939</v>
      </c>
      <c r="F187" s="80">
        <f t="shared" si="111"/>
        <v>19.042158268092763</v>
      </c>
      <c r="G187" s="81">
        <v>2330</v>
      </c>
      <c r="H187" s="80">
        <f t="shared" si="112"/>
        <v>71.70228445099485</v>
      </c>
      <c r="I187" s="81">
        <f t="shared" si="113"/>
        <v>164269</v>
      </c>
      <c r="J187" s="80">
        <f t="shared" si="114"/>
        <v>19.56227436823103</v>
      </c>
      <c r="K187" s="81">
        <v>15792</v>
      </c>
      <c r="L187" s="80">
        <f t="shared" si="115"/>
        <v>12.51068680535765</v>
      </c>
      <c r="M187" s="81">
        <v>19899</v>
      </c>
      <c r="N187" s="80">
        <f t="shared" si="116"/>
        <v>14.903568541401995</v>
      </c>
      <c r="O187" s="81">
        <f t="shared" si="117"/>
        <v>35691</v>
      </c>
      <c r="P187" s="80">
        <f t="shared" si="118"/>
        <v>13.832365886330294</v>
      </c>
      <c r="Q187" s="81">
        <f t="shared" si="119"/>
        <v>38021</v>
      </c>
      <c r="R187" s="80">
        <f t="shared" si="120"/>
        <v>16.233071443856815</v>
      </c>
      <c r="S187" s="48"/>
      <c r="T187" s="11"/>
    </row>
    <row r="188" spans="1:20" ht="17.25" customHeight="1">
      <c r="A188" s="22"/>
      <c r="B188" s="88" t="s">
        <v>60</v>
      </c>
      <c r="C188" s="89">
        <f>SUM(C176:C187)</f>
        <v>2272790</v>
      </c>
      <c r="D188" s="90">
        <f t="shared" si="110"/>
        <v>7.5626919376372115</v>
      </c>
      <c r="E188" s="91">
        <f>SUM(E176:E187)</f>
        <v>1839119</v>
      </c>
      <c r="F188" s="90">
        <f t="shared" si="111"/>
        <v>8.812599435205072</v>
      </c>
      <c r="G188" s="91">
        <f>SUM(G176:G187)</f>
        <v>22929</v>
      </c>
      <c r="H188" s="90">
        <f t="shared" si="112"/>
        <v>-9.008293979919841</v>
      </c>
      <c r="I188" s="92">
        <f>SUM(I176:I187)</f>
        <v>1862048</v>
      </c>
      <c r="J188" s="90">
        <f t="shared" si="114"/>
        <v>8.550808280429294</v>
      </c>
      <c r="K188" s="91">
        <f>SUM(K176:K187)</f>
        <v>194431</v>
      </c>
      <c r="L188" s="90">
        <f t="shared" si="115"/>
        <v>-0.15252043876586185</v>
      </c>
      <c r="M188" s="91">
        <f>SUM(M176:M187)</f>
        <v>216311</v>
      </c>
      <c r="N188" s="90">
        <f t="shared" si="116"/>
        <v>6.613338064891352</v>
      </c>
      <c r="O188" s="92">
        <f>SUM(O176:O187)</f>
        <v>410742</v>
      </c>
      <c r="P188" s="90">
        <f t="shared" si="118"/>
        <v>3.2998760125848605</v>
      </c>
      <c r="Q188" s="92">
        <f>SUM(Q176:Q187)</f>
        <v>433671</v>
      </c>
      <c r="R188" s="90">
        <f t="shared" si="120"/>
        <v>2.566340286646792</v>
      </c>
      <c r="S188" s="48"/>
      <c r="T188" s="11"/>
    </row>
    <row r="189" spans="1:20" ht="17.25" customHeight="1">
      <c r="A189" s="59"/>
      <c r="B189" s="93"/>
      <c r="C189" s="9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8"/>
      <c r="T189" s="11"/>
    </row>
    <row r="190" spans="1:20" ht="17.25" customHeight="1">
      <c r="A190" s="12"/>
      <c r="B190" s="13"/>
      <c r="C190" s="14" t="s">
        <v>1</v>
      </c>
      <c r="D190" s="14"/>
      <c r="E190" s="14" t="s">
        <v>2</v>
      </c>
      <c r="F190" s="14"/>
      <c r="G190" s="14" t="s">
        <v>3</v>
      </c>
      <c r="H190" s="14"/>
      <c r="I190" s="14" t="s">
        <v>4</v>
      </c>
      <c r="J190" s="14"/>
      <c r="K190" s="14" t="s">
        <v>5</v>
      </c>
      <c r="L190" s="14"/>
      <c r="M190" s="16" t="s">
        <v>6</v>
      </c>
      <c r="N190" s="16"/>
      <c r="O190" s="14" t="s">
        <v>7</v>
      </c>
      <c r="P190" s="14"/>
      <c r="Q190" s="14" t="s">
        <v>8</v>
      </c>
      <c r="R190" s="14"/>
      <c r="S190" s="77"/>
      <c r="T190" s="11"/>
    </row>
    <row r="191" spans="1:20" ht="17.25" customHeight="1">
      <c r="A191" s="49"/>
      <c r="B191" s="50"/>
      <c r="C191" s="95"/>
      <c r="D191" s="96" t="s">
        <v>9</v>
      </c>
      <c r="E191" s="95" t="s">
        <v>10</v>
      </c>
      <c r="F191" s="96" t="s">
        <v>9</v>
      </c>
      <c r="G191" s="95" t="s">
        <v>11</v>
      </c>
      <c r="H191" s="96" t="s">
        <v>9</v>
      </c>
      <c r="I191" s="95" t="s">
        <v>12</v>
      </c>
      <c r="J191" s="96" t="s">
        <v>9</v>
      </c>
      <c r="K191" s="95" t="s">
        <v>13</v>
      </c>
      <c r="L191" s="96" t="s">
        <v>9</v>
      </c>
      <c r="M191" s="95" t="s">
        <v>14</v>
      </c>
      <c r="N191" s="96" t="s">
        <v>9</v>
      </c>
      <c r="O191" s="95" t="s">
        <v>15</v>
      </c>
      <c r="P191" s="96" t="s">
        <v>9</v>
      </c>
      <c r="Q191" s="95" t="s">
        <v>16</v>
      </c>
      <c r="R191" s="96" t="s">
        <v>9</v>
      </c>
      <c r="S191" s="77"/>
      <c r="T191" s="11"/>
    </row>
    <row r="192" spans="1:20" ht="17.25" customHeight="1">
      <c r="A192" s="22"/>
      <c r="B192" s="23" t="s">
        <v>17</v>
      </c>
      <c r="C192" s="97" t="s">
        <v>18</v>
      </c>
      <c r="D192" s="98" t="s">
        <v>19</v>
      </c>
      <c r="E192" s="97" t="s">
        <v>18</v>
      </c>
      <c r="F192" s="98" t="s">
        <v>19</v>
      </c>
      <c r="G192" s="97" t="s">
        <v>18</v>
      </c>
      <c r="H192" s="98" t="s">
        <v>19</v>
      </c>
      <c r="I192" s="97" t="s">
        <v>18</v>
      </c>
      <c r="J192" s="98" t="s">
        <v>19</v>
      </c>
      <c r="K192" s="97" t="s">
        <v>18</v>
      </c>
      <c r="L192" s="98" t="s">
        <v>19</v>
      </c>
      <c r="M192" s="97" t="s">
        <v>18</v>
      </c>
      <c r="N192" s="98" t="s">
        <v>19</v>
      </c>
      <c r="O192" s="97" t="s">
        <v>18</v>
      </c>
      <c r="P192" s="98" t="s">
        <v>19</v>
      </c>
      <c r="Q192" s="97" t="s">
        <v>18</v>
      </c>
      <c r="R192" s="98" t="s">
        <v>19</v>
      </c>
      <c r="S192" s="48"/>
      <c r="T192" s="11"/>
    </row>
    <row r="193" spans="1:20" ht="17.25" customHeight="1">
      <c r="A193" s="12"/>
      <c r="B193" s="78" t="s">
        <v>66</v>
      </c>
      <c r="C193" s="99">
        <v>154168</v>
      </c>
      <c r="D193" s="100">
        <f aca="true" t="shared" si="121" ref="D193:D205">(SUM((C193/C210))*100)-100</f>
        <v>0.9898006642341954</v>
      </c>
      <c r="E193" s="99">
        <v>125521</v>
      </c>
      <c r="F193" s="100">
        <f aca="true" t="shared" si="122" ref="F193:F205">(SUM((E193/E210))*100)-100</f>
        <v>4.969977755105461</v>
      </c>
      <c r="G193" s="99">
        <v>1661</v>
      </c>
      <c r="H193" s="100">
        <f aca="true" t="shared" si="123" ref="H193:H205">(SUM((G193/G210))*100)-100</f>
        <v>-14.86417221937468</v>
      </c>
      <c r="I193" s="99">
        <f aca="true" t="shared" si="124" ref="I193:I204">SUM((E193+G193))</f>
        <v>127182</v>
      </c>
      <c r="J193" s="100">
        <f aca="true" t="shared" si="125" ref="J193:J205">(SUM((I193/I210))*100)-100</f>
        <v>4.651564647121262</v>
      </c>
      <c r="K193" s="99">
        <v>12937</v>
      </c>
      <c r="L193" s="100">
        <f aca="true" t="shared" si="126" ref="L193:L205">(SUM((K193/K210))*100)-100</f>
        <v>-11.487411056376573</v>
      </c>
      <c r="M193" s="99">
        <v>14049</v>
      </c>
      <c r="N193" s="100">
        <f aca="true" t="shared" si="127" ref="N193:N205">(SUM((M193/M210))*100)-100</f>
        <v>-14.916424418604649</v>
      </c>
      <c r="O193" s="99">
        <f aca="true" t="shared" si="128" ref="O193:O201">SUM((K193+M193))</f>
        <v>26986</v>
      </c>
      <c r="P193" s="100">
        <f aca="true" t="shared" si="129" ref="P193:P205">(SUM((O193/O210))*100)-100</f>
        <v>-13.306347982523775</v>
      </c>
      <c r="Q193" s="99">
        <v>28647</v>
      </c>
      <c r="R193" s="100">
        <f aca="true" t="shared" si="130" ref="R193:R205">(SUM((Q193/Q210))*100)-100</f>
        <v>-13.398228483327784</v>
      </c>
      <c r="S193" s="48"/>
      <c r="T193" s="11"/>
    </row>
    <row r="194" spans="1:20" ht="17.25" customHeight="1">
      <c r="A194" s="49"/>
      <c r="B194" s="82" t="s">
        <v>67</v>
      </c>
      <c r="C194" s="101">
        <v>184926</v>
      </c>
      <c r="D194" s="102">
        <f t="shared" si="121"/>
        <v>-0.7976911481495392</v>
      </c>
      <c r="E194" s="101">
        <v>151270</v>
      </c>
      <c r="F194" s="102">
        <f t="shared" si="122"/>
        <v>2.5601041398294058</v>
      </c>
      <c r="G194" s="101">
        <v>1941</v>
      </c>
      <c r="H194" s="102">
        <f t="shared" si="123"/>
        <v>-18.13580767608603</v>
      </c>
      <c r="I194" s="101">
        <f t="shared" si="124"/>
        <v>153211</v>
      </c>
      <c r="J194" s="102">
        <f t="shared" si="125"/>
        <v>2.232676075134293</v>
      </c>
      <c r="K194" s="101">
        <v>15650</v>
      </c>
      <c r="L194" s="102">
        <f t="shared" si="126"/>
        <v>-15.130151843817785</v>
      </c>
      <c r="M194" s="101">
        <v>16065</v>
      </c>
      <c r="N194" s="102">
        <f t="shared" si="127"/>
        <v>-11.282306163021872</v>
      </c>
      <c r="O194" s="101">
        <f t="shared" si="128"/>
        <v>31715</v>
      </c>
      <c r="P194" s="102">
        <f t="shared" si="129"/>
        <v>-13.22370581153551</v>
      </c>
      <c r="Q194" s="101">
        <v>33656</v>
      </c>
      <c r="R194" s="102">
        <f t="shared" si="130"/>
        <v>-13.522957938282076</v>
      </c>
      <c r="S194" s="48"/>
      <c r="T194" s="11"/>
    </row>
    <row r="195" spans="1:20" ht="17.25" customHeight="1">
      <c r="A195" s="49"/>
      <c r="B195" s="82" t="s">
        <v>65</v>
      </c>
      <c r="C195" s="103">
        <v>247059</v>
      </c>
      <c r="D195" s="102">
        <f t="shared" si="121"/>
        <v>-2.7054806658554185</v>
      </c>
      <c r="E195" s="103">
        <v>200988</v>
      </c>
      <c r="F195" s="102">
        <f t="shared" si="122"/>
        <v>1.9265780545567992</v>
      </c>
      <c r="G195" s="103">
        <v>2878</v>
      </c>
      <c r="H195" s="102">
        <f t="shared" si="123"/>
        <v>-7.489553198328508</v>
      </c>
      <c r="I195" s="101">
        <f t="shared" si="124"/>
        <v>203866</v>
      </c>
      <c r="J195" s="102">
        <f t="shared" si="125"/>
        <v>1.7803295057413777</v>
      </c>
      <c r="K195" s="103">
        <v>21028</v>
      </c>
      <c r="L195" s="102">
        <f t="shared" si="126"/>
        <v>-16.029071160450442</v>
      </c>
      <c r="M195" s="103">
        <v>22165</v>
      </c>
      <c r="N195" s="102">
        <f t="shared" si="127"/>
        <v>-22.46475670759436</v>
      </c>
      <c r="O195" s="101">
        <f t="shared" si="128"/>
        <v>43193</v>
      </c>
      <c r="P195" s="102">
        <f t="shared" si="129"/>
        <v>-19.459620727591414</v>
      </c>
      <c r="Q195" s="103">
        <v>46071</v>
      </c>
      <c r="R195" s="102">
        <f t="shared" si="130"/>
        <v>-18.80331335918224</v>
      </c>
      <c r="S195" s="48"/>
      <c r="T195" s="11"/>
    </row>
    <row r="196" spans="1:20" ht="17.25" customHeight="1">
      <c r="A196" s="49"/>
      <c r="B196" s="82" t="s">
        <v>51</v>
      </c>
      <c r="C196" s="104">
        <v>151999</v>
      </c>
      <c r="D196" s="102">
        <f t="shared" si="121"/>
        <v>0.893443874333741</v>
      </c>
      <c r="E196" s="104">
        <v>120937</v>
      </c>
      <c r="F196" s="102">
        <f t="shared" si="122"/>
        <v>1.4359404487313867</v>
      </c>
      <c r="G196" s="104">
        <v>2770</v>
      </c>
      <c r="H196" s="102">
        <f t="shared" si="123"/>
        <v>9.877032923443082</v>
      </c>
      <c r="I196" s="101">
        <f t="shared" si="124"/>
        <v>123707</v>
      </c>
      <c r="J196" s="102">
        <f t="shared" si="125"/>
        <v>1.6107305373482603</v>
      </c>
      <c r="K196" s="103">
        <v>14005</v>
      </c>
      <c r="L196" s="102">
        <f t="shared" si="126"/>
        <v>0.610632183908038</v>
      </c>
      <c r="M196" s="103">
        <v>14287</v>
      </c>
      <c r="N196" s="102">
        <f t="shared" si="127"/>
        <v>-4.6707146193367635</v>
      </c>
      <c r="O196" s="101">
        <f t="shared" si="128"/>
        <v>28292</v>
      </c>
      <c r="P196" s="102">
        <f t="shared" si="129"/>
        <v>-2.1275123672466805</v>
      </c>
      <c r="Q196" s="103">
        <v>31062</v>
      </c>
      <c r="R196" s="102">
        <f t="shared" si="130"/>
        <v>-1.1645666284841525</v>
      </c>
      <c r="S196" s="48"/>
      <c r="T196" s="11"/>
    </row>
    <row r="197" spans="1:20" ht="17.25" customHeight="1">
      <c r="A197" s="49"/>
      <c r="B197" s="82" t="s">
        <v>52</v>
      </c>
      <c r="C197" s="104">
        <v>148549</v>
      </c>
      <c r="D197" s="102">
        <f t="shared" si="121"/>
        <v>-6.326104640530701</v>
      </c>
      <c r="E197" s="104">
        <v>116460</v>
      </c>
      <c r="F197" s="102">
        <f t="shared" si="122"/>
        <v>-8.413155287123104</v>
      </c>
      <c r="G197" s="104">
        <v>2457</v>
      </c>
      <c r="H197" s="102">
        <f t="shared" si="123"/>
        <v>-16.086065573770497</v>
      </c>
      <c r="I197" s="101">
        <f t="shared" si="124"/>
        <v>118917</v>
      </c>
      <c r="J197" s="102">
        <f t="shared" si="125"/>
        <v>-8.585858585858588</v>
      </c>
      <c r="K197" s="103">
        <v>14402</v>
      </c>
      <c r="L197" s="102">
        <f t="shared" si="126"/>
        <v>1.6300896196457444</v>
      </c>
      <c r="M197" s="103">
        <v>15230</v>
      </c>
      <c r="N197" s="102">
        <f t="shared" si="127"/>
        <v>6.325048869031008</v>
      </c>
      <c r="O197" s="101">
        <f t="shared" si="128"/>
        <v>29632</v>
      </c>
      <c r="P197" s="102">
        <f t="shared" si="129"/>
        <v>3.99017371468679</v>
      </c>
      <c r="Q197" s="103">
        <v>32089</v>
      </c>
      <c r="R197" s="102">
        <f t="shared" si="130"/>
        <v>2.1194666327212417</v>
      </c>
      <c r="S197" s="48"/>
      <c r="T197" s="11"/>
    </row>
    <row r="198" spans="1:20" ht="17.25" customHeight="1">
      <c r="A198" s="49"/>
      <c r="B198" s="82" t="s">
        <v>53</v>
      </c>
      <c r="C198" s="103">
        <v>183912</v>
      </c>
      <c r="D198" s="102">
        <f t="shared" si="121"/>
        <v>-2.272715195893497</v>
      </c>
      <c r="E198" s="104">
        <v>145530</v>
      </c>
      <c r="F198" s="102">
        <f t="shared" si="122"/>
        <v>-2.8744569098420243</v>
      </c>
      <c r="G198" s="104">
        <v>2507</v>
      </c>
      <c r="H198" s="102">
        <f t="shared" si="123"/>
        <v>-13.967055593685657</v>
      </c>
      <c r="I198" s="101">
        <f t="shared" si="124"/>
        <v>148037</v>
      </c>
      <c r="J198" s="102">
        <f t="shared" si="125"/>
        <v>-3.086068176313077</v>
      </c>
      <c r="K198" s="103">
        <v>19464</v>
      </c>
      <c r="L198" s="102">
        <f t="shared" si="126"/>
        <v>-3.54328757619308</v>
      </c>
      <c r="M198" s="103">
        <v>16411</v>
      </c>
      <c r="N198" s="102">
        <f t="shared" si="127"/>
        <v>7.549642833737465</v>
      </c>
      <c r="O198" s="101">
        <f t="shared" si="128"/>
        <v>35875</v>
      </c>
      <c r="P198" s="102">
        <f t="shared" si="129"/>
        <v>1.2331395676956873</v>
      </c>
      <c r="Q198" s="103">
        <v>38382</v>
      </c>
      <c r="R198" s="102">
        <f t="shared" si="130"/>
        <v>0.07822277847309067</v>
      </c>
      <c r="S198" s="48"/>
      <c r="T198" s="11"/>
    </row>
    <row r="199" spans="1:20" ht="17.25" customHeight="1">
      <c r="A199" s="49"/>
      <c r="B199" s="87" t="s">
        <v>54</v>
      </c>
      <c r="C199" s="103">
        <v>187794</v>
      </c>
      <c r="D199" s="102">
        <f t="shared" si="121"/>
        <v>1.740148010098494</v>
      </c>
      <c r="E199" s="103">
        <v>152038</v>
      </c>
      <c r="F199" s="102">
        <f t="shared" si="122"/>
        <v>1.5902925336433782</v>
      </c>
      <c r="G199" s="103">
        <v>2222</v>
      </c>
      <c r="H199" s="102">
        <f t="shared" si="123"/>
        <v>-14.800613496932513</v>
      </c>
      <c r="I199" s="101">
        <f t="shared" si="124"/>
        <v>154260</v>
      </c>
      <c r="J199" s="102">
        <f t="shared" si="125"/>
        <v>1.3095503920770284</v>
      </c>
      <c r="K199" s="103">
        <v>16514</v>
      </c>
      <c r="L199" s="102">
        <f t="shared" si="126"/>
        <v>0.06059137178866081</v>
      </c>
      <c r="M199" s="103">
        <v>17020</v>
      </c>
      <c r="N199" s="102">
        <f t="shared" si="127"/>
        <v>7.639767265368079</v>
      </c>
      <c r="O199" s="101">
        <f t="shared" si="128"/>
        <v>33534</v>
      </c>
      <c r="P199" s="102">
        <f t="shared" si="129"/>
        <v>3.7690308206461225</v>
      </c>
      <c r="Q199" s="103">
        <v>35756</v>
      </c>
      <c r="R199" s="102">
        <f t="shared" si="130"/>
        <v>2.382315885923731</v>
      </c>
      <c r="S199" s="48"/>
      <c r="T199" s="11"/>
    </row>
    <row r="200" spans="1:20" ht="17.25" customHeight="1">
      <c r="A200" s="37"/>
      <c r="B200" s="87" t="s">
        <v>55</v>
      </c>
      <c r="C200" s="103">
        <v>149343</v>
      </c>
      <c r="D200" s="102">
        <f t="shared" si="121"/>
        <v>7.90367330423976</v>
      </c>
      <c r="E200" s="103">
        <v>121824</v>
      </c>
      <c r="F200" s="102">
        <f t="shared" si="122"/>
        <v>9.971293939229824</v>
      </c>
      <c r="G200" s="103">
        <v>1700</v>
      </c>
      <c r="H200" s="102">
        <f t="shared" si="123"/>
        <v>-9.188034188034194</v>
      </c>
      <c r="I200" s="101">
        <f t="shared" si="124"/>
        <v>123524</v>
      </c>
      <c r="J200" s="102">
        <f t="shared" si="125"/>
        <v>9.652907234798036</v>
      </c>
      <c r="K200" s="103">
        <v>12080</v>
      </c>
      <c r="L200" s="102">
        <f t="shared" si="126"/>
        <v>-2.940703840591354</v>
      </c>
      <c r="M200" s="103">
        <v>13739</v>
      </c>
      <c r="N200" s="102">
        <f t="shared" si="127"/>
        <v>3.238653441538929</v>
      </c>
      <c r="O200" s="101">
        <f t="shared" si="128"/>
        <v>25819</v>
      </c>
      <c r="P200" s="102">
        <f t="shared" si="129"/>
        <v>0.252387978566432</v>
      </c>
      <c r="Q200" s="103">
        <f aca="true" t="shared" si="131" ref="Q200:Q201">G200+K200+M200</f>
        <v>27519</v>
      </c>
      <c r="R200" s="102">
        <f t="shared" si="130"/>
        <v>-0.3873162962426733</v>
      </c>
      <c r="S200" s="48"/>
      <c r="T200" s="11"/>
    </row>
    <row r="201" spans="1:20" ht="17.25" customHeight="1">
      <c r="A201" s="37"/>
      <c r="B201" s="87" t="s">
        <v>56</v>
      </c>
      <c r="C201" s="103">
        <v>198443</v>
      </c>
      <c r="D201" s="102">
        <f t="shared" si="121"/>
        <v>25.43250298659352</v>
      </c>
      <c r="E201" s="103">
        <v>161895</v>
      </c>
      <c r="F201" s="102">
        <f t="shared" si="122"/>
        <v>28.94862604540026</v>
      </c>
      <c r="G201" s="103">
        <v>2061</v>
      </c>
      <c r="H201" s="102">
        <f t="shared" si="123"/>
        <v>-1.4347202295552393</v>
      </c>
      <c r="I201" s="101">
        <f t="shared" si="124"/>
        <v>163956</v>
      </c>
      <c r="J201" s="102">
        <f t="shared" si="125"/>
        <v>28.450889604437435</v>
      </c>
      <c r="K201" s="101">
        <v>15712</v>
      </c>
      <c r="L201" s="102">
        <f t="shared" si="126"/>
        <v>2.847417686718586</v>
      </c>
      <c r="M201" s="101">
        <v>18775</v>
      </c>
      <c r="N201" s="102">
        <f t="shared" si="127"/>
        <v>22.800706390215183</v>
      </c>
      <c r="O201" s="101">
        <f t="shared" si="128"/>
        <v>34487</v>
      </c>
      <c r="P201" s="102">
        <f t="shared" si="129"/>
        <v>12.827978799973835</v>
      </c>
      <c r="Q201" s="103">
        <f t="shared" si="131"/>
        <v>36548</v>
      </c>
      <c r="R201" s="102">
        <f t="shared" si="130"/>
        <v>11.914750283247088</v>
      </c>
      <c r="S201" s="48"/>
      <c r="T201" s="11"/>
    </row>
    <row r="202" spans="1:20" ht="17.25" customHeight="1">
      <c r="A202" s="49"/>
      <c r="B202" s="87" t="s">
        <v>57</v>
      </c>
      <c r="C202" s="101">
        <v>157082</v>
      </c>
      <c r="D202" s="102">
        <f t="shared" si="121"/>
        <v>17.409372897824966</v>
      </c>
      <c r="E202" s="101">
        <v>121574</v>
      </c>
      <c r="F202" s="102">
        <f t="shared" si="122"/>
        <v>18.184469417117086</v>
      </c>
      <c r="G202" s="101">
        <v>1940</v>
      </c>
      <c r="H202" s="102">
        <f t="shared" si="123"/>
        <v>-9.34579439252336</v>
      </c>
      <c r="I202" s="101">
        <f t="shared" si="124"/>
        <v>123514</v>
      </c>
      <c r="J202" s="102">
        <f t="shared" si="125"/>
        <v>17.62341916806338</v>
      </c>
      <c r="K202" s="101">
        <v>15372</v>
      </c>
      <c r="L202" s="102">
        <f t="shared" si="126"/>
        <v>11.02123356926188</v>
      </c>
      <c r="M202" s="101">
        <v>18196</v>
      </c>
      <c r="N202" s="102">
        <f t="shared" si="127"/>
        <v>21.826459560792728</v>
      </c>
      <c r="O202" s="101">
        <f aca="true" t="shared" si="132" ref="O202:O204">K202+M202</f>
        <v>33568</v>
      </c>
      <c r="P202" s="102">
        <f t="shared" si="129"/>
        <v>16.6284483357654</v>
      </c>
      <c r="Q202" s="103">
        <f>O202+G202</f>
        <v>35508</v>
      </c>
      <c r="R202" s="102">
        <f t="shared" si="130"/>
        <v>14.830864756484047</v>
      </c>
      <c r="S202" s="48"/>
      <c r="T202" s="11"/>
    </row>
    <row r="203" spans="1:20" ht="17.25" customHeight="1">
      <c r="A203" s="49"/>
      <c r="B203" s="87" t="s">
        <v>58</v>
      </c>
      <c r="C203" s="101">
        <v>180970</v>
      </c>
      <c r="D203" s="102">
        <f t="shared" si="121"/>
        <v>20.673214773916925</v>
      </c>
      <c r="E203" s="101">
        <v>136099</v>
      </c>
      <c r="F203" s="102">
        <f t="shared" si="122"/>
        <v>22.98843303813483</v>
      </c>
      <c r="G203" s="101">
        <v>1705</v>
      </c>
      <c r="H203" s="102">
        <f t="shared" si="123"/>
        <v>-3.943661971830977</v>
      </c>
      <c r="I203" s="101">
        <f t="shared" si="124"/>
        <v>137804</v>
      </c>
      <c r="J203" s="102">
        <f t="shared" si="125"/>
        <v>22.56325877173478</v>
      </c>
      <c r="K203" s="101">
        <v>23528</v>
      </c>
      <c r="L203" s="102">
        <f t="shared" si="126"/>
        <v>2.6751036439013802</v>
      </c>
      <c r="M203" s="101">
        <v>19638</v>
      </c>
      <c r="N203" s="102">
        <f t="shared" si="127"/>
        <v>34.35041390162138</v>
      </c>
      <c r="O203" s="101">
        <f t="shared" si="132"/>
        <v>43166</v>
      </c>
      <c r="P203" s="102">
        <f t="shared" si="129"/>
        <v>15.01119045081532</v>
      </c>
      <c r="Q203" s="103">
        <v>44871</v>
      </c>
      <c r="R203" s="102">
        <f t="shared" si="130"/>
        <v>14.155239524766586</v>
      </c>
      <c r="S203" s="48"/>
      <c r="T203" s="11"/>
    </row>
    <row r="204" spans="1:20" ht="17.25" customHeight="1">
      <c r="A204" s="49"/>
      <c r="B204" s="87" t="s">
        <v>59</v>
      </c>
      <c r="C204" s="101">
        <v>168746</v>
      </c>
      <c r="D204" s="102">
        <f t="shared" si="121"/>
        <v>36.00432000257911</v>
      </c>
      <c r="E204" s="101">
        <v>136035</v>
      </c>
      <c r="F204" s="102">
        <f t="shared" si="122"/>
        <v>39.25741662060068</v>
      </c>
      <c r="G204" s="101">
        <v>1357</v>
      </c>
      <c r="H204" s="102">
        <f t="shared" si="123"/>
        <v>-6.284530386740329</v>
      </c>
      <c r="I204" s="101">
        <f t="shared" si="124"/>
        <v>137392</v>
      </c>
      <c r="J204" s="102">
        <f t="shared" si="125"/>
        <v>38.59220852583371</v>
      </c>
      <c r="K204" s="101">
        <v>14036</v>
      </c>
      <c r="L204" s="102">
        <f t="shared" si="126"/>
        <v>22.190302080612852</v>
      </c>
      <c r="M204" s="101">
        <v>17318</v>
      </c>
      <c r="N204" s="102">
        <f t="shared" si="127"/>
        <v>28.729651378874593</v>
      </c>
      <c r="O204" s="101">
        <f t="shared" si="132"/>
        <v>31354</v>
      </c>
      <c r="P204" s="102">
        <f t="shared" si="129"/>
        <v>25.7177225340818</v>
      </c>
      <c r="Q204" s="103">
        <f>O204+G204</f>
        <v>32711</v>
      </c>
      <c r="R204" s="102">
        <f t="shared" si="130"/>
        <v>23.961649234500527</v>
      </c>
      <c r="S204" s="48"/>
      <c r="T204" s="11"/>
    </row>
    <row r="205" spans="1:20" ht="17.25" customHeight="1">
      <c r="A205" s="22"/>
      <c r="B205" s="88" t="s">
        <v>60</v>
      </c>
      <c r="C205" s="105">
        <f>SUM(C193:C204)</f>
        <v>2112991</v>
      </c>
      <c r="D205" s="106">
        <f t="shared" si="121"/>
        <v>6.746584650452704</v>
      </c>
      <c r="E205" s="107">
        <f>SUM(E193:E204)</f>
        <v>1690171</v>
      </c>
      <c r="F205" s="106">
        <f t="shared" si="122"/>
        <v>8.505592608499441</v>
      </c>
      <c r="G205" s="107">
        <f>SUM(G193:G204)</f>
        <v>25199</v>
      </c>
      <c r="H205" s="106">
        <f t="shared" si="123"/>
        <v>-9.127298954201223</v>
      </c>
      <c r="I205" s="108">
        <f>SUM(I193:I204)</f>
        <v>1715370</v>
      </c>
      <c r="J205" s="106">
        <f t="shared" si="125"/>
        <v>8.197180415677693</v>
      </c>
      <c r="K205" s="107">
        <f>SUM(K193:K204)</f>
        <v>194728</v>
      </c>
      <c r="L205" s="106">
        <f t="shared" si="126"/>
        <v>-2.06947189491207</v>
      </c>
      <c r="M205" s="107">
        <f>SUM(M193:M204)</f>
        <v>202893</v>
      </c>
      <c r="N205" s="106">
        <f t="shared" si="127"/>
        <v>3.9453461207426415</v>
      </c>
      <c r="O205" s="108">
        <f>SUM(K205+M205)</f>
        <v>397621</v>
      </c>
      <c r="P205" s="106">
        <f t="shared" si="129"/>
        <v>0.9100714403542867</v>
      </c>
      <c r="Q205" s="108">
        <f>SUM(Q193:Q204)</f>
        <v>422820</v>
      </c>
      <c r="R205" s="106">
        <f t="shared" si="130"/>
        <v>0.25013929557928805</v>
      </c>
      <c r="S205" s="48"/>
      <c r="T205" s="11"/>
    </row>
    <row r="206" spans="1:20" ht="17.25" customHeight="1">
      <c r="A206" s="109"/>
      <c r="B206" s="110"/>
      <c r="C206" s="111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48"/>
      <c r="T206" s="11"/>
    </row>
    <row r="207" spans="1:20" ht="17.25" customHeight="1">
      <c r="A207" s="12"/>
      <c r="B207" s="13"/>
      <c r="C207" s="14" t="s">
        <v>1</v>
      </c>
      <c r="D207" s="14"/>
      <c r="E207" s="14" t="s">
        <v>2</v>
      </c>
      <c r="F207" s="14"/>
      <c r="G207" s="14" t="s">
        <v>3</v>
      </c>
      <c r="H207" s="14"/>
      <c r="I207" s="14" t="s">
        <v>4</v>
      </c>
      <c r="J207" s="14"/>
      <c r="K207" s="14" t="s">
        <v>5</v>
      </c>
      <c r="L207" s="14"/>
      <c r="M207" s="16" t="s">
        <v>6</v>
      </c>
      <c r="N207" s="16"/>
      <c r="O207" s="14" t="s">
        <v>7</v>
      </c>
      <c r="P207" s="14"/>
      <c r="Q207" s="14" t="s">
        <v>8</v>
      </c>
      <c r="R207" s="14"/>
      <c r="S207" s="48"/>
      <c r="T207" s="11"/>
    </row>
    <row r="208" spans="1:20" ht="17.25" customHeight="1">
      <c r="A208" s="49"/>
      <c r="B208" s="50"/>
      <c r="C208" s="95"/>
      <c r="D208" s="96" t="s">
        <v>9</v>
      </c>
      <c r="E208" s="95" t="s">
        <v>10</v>
      </c>
      <c r="F208" s="96" t="s">
        <v>9</v>
      </c>
      <c r="G208" s="95" t="s">
        <v>11</v>
      </c>
      <c r="H208" s="96" t="s">
        <v>9</v>
      </c>
      <c r="I208" s="95" t="s">
        <v>12</v>
      </c>
      <c r="J208" s="96" t="s">
        <v>9</v>
      </c>
      <c r="K208" s="95" t="s">
        <v>13</v>
      </c>
      <c r="L208" s="96" t="s">
        <v>9</v>
      </c>
      <c r="M208" s="95" t="s">
        <v>14</v>
      </c>
      <c r="N208" s="96" t="s">
        <v>9</v>
      </c>
      <c r="O208" s="95" t="s">
        <v>15</v>
      </c>
      <c r="P208" s="96" t="s">
        <v>9</v>
      </c>
      <c r="Q208" s="95" t="s">
        <v>16</v>
      </c>
      <c r="R208" s="96" t="s">
        <v>9</v>
      </c>
      <c r="S208" s="77"/>
      <c r="T208" s="11"/>
    </row>
    <row r="209" spans="1:20" ht="17.25" customHeight="1">
      <c r="A209" s="22"/>
      <c r="B209" s="23" t="s">
        <v>17</v>
      </c>
      <c r="C209" s="97" t="s">
        <v>18</v>
      </c>
      <c r="D209" s="98" t="s">
        <v>19</v>
      </c>
      <c r="E209" s="97" t="s">
        <v>18</v>
      </c>
      <c r="F209" s="98" t="s">
        <v>19</v>
      </c>
      <c r="G209" s="97" t="s">
        <v>18</v>
      </c>
      <c r="H209" s="98" t="s">
        <v>19</v>
      </c>
      <c r="I209" s="97" t="s">
        <v>18</v>
      </c>
      <c r="J209" s="98" t="s">
        <v>19</v>
      </c>
      <c r="K209" s="97" t="s">
        <v>18</v>
      </c>
      <c r="L209" s="98" t="s">
        <v>19</v>
      </c>
      <c r="M209" s="97" t="s">
        <v>18</v>
      </c>
      <c r="N209" s="98" t="s">
        <v>19</v>
      </c>
      <c r="O209" s="97" t="s">
        <v>18</v>
      </c>
      <c r="P209" s="98" t="s">
        <v>19</v>
      </c>
      <c r="Q209" s="97" t="s">
        <v>18</v>
      </c>
      <c r="R209" s="98" t="s">
        <v>19</v>
      </c>
      <c r="S209" s="77"/>
      <c r="T209" s="11"/>
    </row>
    <row r="210" spans="1:20" ht="17.25" customHeight="1">
      <c r="A210" s="12"/>
      <c r="B210" s="78" t="s">
        <v>68</v>
      </c>
      <c r="C210" s="99">
        <f aca="true" t="shared" si="133" ref="C210:C221">SUM(I210,O210)</f>
        <v>152657</v>
      </c>
      <c r="D210" s="100">
        <f aca="true" t="shared" si="134" ref="D210:D222">(SUM((C210/C227))*100)-100</f>
        <v>28.998647963495017</v>
      </c>
      <c r="E210" s="99">
        <v>119578</v>
      </c>
      <c r="F210" s="100">
        <f aca="true" t="shared" si="135" ref="F210:F222">(SUM((E210/E227))*100)-100</f>
        <v>30.67919785804054</v>
      </c>
      <c r="G210" s="99">
        <v>1951</v>
      </c>
      <c r="H210" s="100">
        <f aca="true" t="shared" si="136" ref="H210:H222">(SUM((G210/G227))*100)-100</f>
        <v>-12.511210762331842</v>
      </c>
      <c r="I210" s="99">
        <f aca="true" t="shared" si="137" ref="I210:I215">SUM((E210+G210))</f>
        <v>121529</v>
      </c>
      <c r="J210" s="100">
        <f aca="true" t="shared" si="138" ref="J210:J222">(SUM((I210/I227))*100)-100</f>
        <v>29.65167760174961</v>
      </c>
      <c r="K210" s="99">
        <v>14616</v>
      </c>
      <c r="L210" s="100">
        <f aca="true" t="shared" si="139" ref="L210:L222">(SUM((K210/K227))*100)-100</f>
        <v>25.783132530120483</v>
      </c>
      <c r="M210" s="99">
        <v>16512</v>
      </c>
      <c r="N210" s="100">
        <f aca="true" t="shared" si="140" ref="N210:N222">(SUM((M210/M227))*100)-100</f>
        <v>27.16211012706971</v>
      </c>
      <c r="O210" s="99">
        <f aca="true" t="shared" si="141" ref="O210:O215">SUM((K210+M210))</f>
        <v>31128</v>
      </c>
      <c r="P210" s="100">
        <f aca="true" t="shared" si="142" ref="P210:P222">(SUM((O210/O227))*100)-100</f>
        <v>26.510871774029667</v>
      </c>
      <c r="Q210" s="99">
        <f aca="true" t="shared" si="143" ref="Q210:Q221">SUM(G210,K210,M210)</f>
        <v>33079</v>
      </c>
      <c r="R210" s="100">
        <f aca="true" t="shared" si="144" ref="R210:R222">(SUM((Q210/Q227))*100)-100</f>
        <v>23.268119992547057</v>
      </c>
      <c r="S210" s="48"/>
      <c r="T210" s="11"/>
    </row>
    <row r="211" spans="1:20" ht="17.25" customHeight="1">
      <c r="A211" s="49"/>
      <c r="B211" s="82" t="s">
        <v>69</v>
      </c>
      <c r="C211" s="101">
        <f t="shared" si="133"/>
        <v>186413</v>
      </c>
      <c r="D211" s="102">
        <f t="shared" si="134"/>
        <v>25.397220465767063</v>
      </c>
      <c r="E211" s="101">
        <v>147494</v>
      </c>
      <c r="F211" s="102">
        <f t="shared" si="135"/>
        <v>28.992592463027904</v>
      </c>
      <c r="G211" s="101">
        <v>2371</v>
      </c>
      <c r="H211" s="102">
        <f t="shared" si="136"/>
        <v>-29.51843043995244</v>
      </c>
      <c r="I211" s="101">
        <f t="shared" si="137"/>
        <v>149865</v>
      </c>
      <c r="J211" s="102">
        <f t="shared" si="138"/>
        <v>27.320380266254347</v>
      </c>
      <c r="K211" s="101">
        <v>18440</v>
      </c>
      <c r="L211" s="102">
        <f t="shared" si="139"/>
        <v>22.32172470978442</v>
      </c>
      <c r="M211" s="101">
        <v>18108</v>
      </c>
      <c r="N211" s="102">
        <f t="shared" si="140"/>
        <v>14.058956916099774</v>
      </c>
      <c r="O211" s="101">
        <f t="shared" si="141"/>
        <v>36548</v>
      </c>
      <c r="P211" s="102">
        <f t="shared" si="142"/>
        <v>18.083422183451276</v>
      </c>
      <c r="Q211" s="101">
        <f t="shared" si="143"/>
        <v>38919</v>
      </c>
      <c r="R211" s="102">
        <f t="shared" si="144"/>
        <v>13.41687308757102</v>
      </c>
      <c r="S211" s="48"/>
      <c r="T211" s="11"/>
    </row>
    <row r="212" spans="1:20" ht="17.25" customHeight="1">
      <c r="A212" s="49"/>
      <c r="B212" s="82" t="s">
        <v>65</v>
      </c>
      <c r="C212" s="103">
        <f t="shared" si="133"/>
        <v>253929</v>
      </c>
      <c r="D212" s="102">
        <f t="shared" si="134"/>
        <v>60.50224702766593</v>
      </c>
      <c r="E212" s="103">
        <v>197189</v>
      </c>
      <c r="F212" s="102">
        <f t="shared" si="135"/>
        <v>64.61223808331246</v>
      </c>
      <c r="G212" s="103">
        <v>3111</v>
      </c>
      <c r="H212" s="102">
        <f t="shared" si="136"/>
        <v>-31.521021351529825</v>
      </c>
      <c r="I212" s="101">
        <f t="shared" si="137"/>
        <v>200300</v>
      </c>
      <c r="J212" s="102">
        <f t="shared" si="138"/>
        <v>61.09962761294264</v>
      </c>
      <c r="K212" s="103">
        <v>25042</v>
      </c>
      <c r="L212" s="102">
        <f t="shared" si="139"/>
        <v>66.67997870074547</v>
      </c>
      <c r="M212" s="103">
        <v>28587</v>
      </c>
      <c r="N212" s="102">
        <f t="shared" si="140"/>
        <v>51.639083386378104</v>
      </c>
      <c r="O212" s="101">
        <f t="shared" si="141"/>
        <v>53629</v>
      </c>
      <c r="P212" s="102">
        <f t="shared" si="142"/>
        <v>58.30971779430865</v>
      </c>
      <c r="Q212" s="103">
        <f t="shared" si="143"/>
        <v>56740</v>
      </c>
      <c r="R212" s="102">
        <f t="shared" si="144"/>
        <v>47.68734220047372</v>
      </c>
      <c r="S212" s="48"/>
      <c r="T212" s="11"/>
    </row>
    <row r="213" spans="1:20" ht="17.25" customHeight="1">
      <c r="A213" s="49"/>
      <c r="B213" s="82" t="s">
        <v>51</v>
      </c>
      <c r="C213" s="104">
        <f t="shared" si="133"/>
        <v>150653</v>
      </c>
      <c r="D213" s="102">
        <f t="shared" si="134"/>
        <v>96.04023526962317</v>
      </c>
      <c r="E213" s="104">
        <v>119225</v>
      </c>
      <c r="F213" s="102">
        <f t="shared" si="135"/>
        <v>111.38809595574548</v>
      </c>
      <c r="G213" s="104">
        <v>2521</v>
      </c>
      <c r="H213" s="102">
        <f t="shared" si="136"/>
        <v>20.04761904761905</v>
      </c>
      <c r="I213" s="101">
        <f t="shared" si="137"/>
        <v>121746</v>
      </c>
      <c r="J213" s="102">
        <f t="shared" si="138"/>
        <v>108.10926308951983</v>
      </c>
      <c r="K213" s="103">
        <v>13920</v>
      </c>
      <c r="L213" s="102">
        <f t="shared" si="139"/>
        <v>66.38775998087496</v>
      </c>
      <c r="M213" s="103">
        <v>14987</v>
      </c>
      <c r="N213" s="102">
        <f t="shared" si="140"/>
        <v>50.155295060615174</v>
      </c>
      <c r="O213" s="101">
        <f t="shared" si="141"/>
        <v>28907</v>
      </c>
      <c r="P213" s="102">
        <f t="shared" si="142"/>
        <v>57.557093802801546</v>
      </c>
      <c r="Q213" s="103">
        <f t="shared" si="143"/>
        <v>31428</v>
      </c>
      <c r="R213" s="102">
        <f t="shared" si="144"/>
        <v>53.704699955983756</v>
      </c>
      <c r="S213" s="48"/>
      <c r="T213" s="11"/>
    </row>
    <row r="214" spans="1:20" ht="17.25" customHeight="1">
      <c r="A214" s="49"/>
      <c r="B214" s="82" t="s">
        <v>52</v>
      </c>
      <c r="C214" s="104">
        <f t="shared" si="133"/>
        <v>158581</v>
      </c>
      <c r="D214" s="102">
        <f t="shared" si="134"/>
        <v>66.56093436544865</v>
      </c>
      <c r="E214" s="104">
        <v>127158</v>
      </c>
      <c r="F214" s="102">
        <f t="shared" si="135"/>
        <v>76.81461705322877</v>
      </c>
      <c r="G214" s="104">
        <v>2928</v>
      </c>
      <c r="H214" s="102">
        <f t="shared" si="136"/>
        <v>31.595505617977523</v>
      </c>
      <c r="I214" s="101">
        <f t="shared" si="137"/>
        <v>130086</v>
      </c>
      <c r="J214" s="102">
        <f t="shared" si="138"/>
        <v>75.45757408181709</v>
      </c>
      <c r="K214" s="103">
        <v>14171</v>
      </c>
      <c r="L214" s="102">
        <f t="shared" si="139"/>
        <v>44.602040816326536</v>
      </c>
      <c r="M214" s="103">
        <v>14324</v>
      </c>
      <c r="N214" s="102">
        <f t="shared" si="140"/>
        <v>27.12105076322328</v>
      </c>
      <c r="O214" s="101">
        <f t="shared" si="141"/>
        <v>28495</v>
      </c>
      <c r="P214" s="102">
        <f t="shared" si="142"/>
        <v>35.25251566356559</v>
      </c>
      <c r="Q214" s="103">
        <f t="shared" si="143"/>
        <v>31423</v>
      </c>
      <c r="R214" s="102">
        <f t="shared" si="144"/>
        <v>34.903189799510585</v>
      </c>
      <c r="S214" s="48"/>
      <c r="T214" s="11"/>
    </row>
    <row r="215" spans="1:20" ht="17.25" customHeight="1">
      <c r="A215" s="49"/>
      <c r="B215" s="82" t="s">
        <v>53</v>
      </c>
      <c r="C215" s="103">
        <f t="shared" si="133"/>
        <v>188189</v>
      </c>
      <c r="D215" s="102">
        <f t="shared" si="134"/>
        <v>48.411696976388384</v>
      </c>
      <c r="E215" s="104">
        <v>149837</v>
      </c>
      <c r="F215" s="102">
        <f t="shared" si="135"/>
        <v>62.252566379347684</v>
      </c>
      <c r="G215" s="104">
        <v>2914</v>
      </c>
      <c r="H215" s="102">
        <f t="shared" si="136"/>
        <v>-6.512672441450107</v>
      </c>
      <c r="I215" s="101">
        <f t="shared" si="137"/>
        <v>152751</v>
      </c>
      <c r="J215" s="102">
        <f t="shared" si="138"/>
        <v>60.007332530246686</v>
      </c>
      <c r="K215" s="103">
        <v>20179</v>
      </c>
      <c r="L215" s="102">
        <f t="shared" si="139"/>
        <v>25.953436115098924</v>
      </c>
      <c r="M215" s="103">
        <v>15259</v>
      </c>
      <c r="N215" s="102">
        <f t="shared" si="140"/>
        <v>-0.37215983285453547</v>
      </c>
      <c r="O215" s="101">
        <f t="shared" si="141"/>
        <v>35438</v>
      </c>
      <c r="P215" s="102">
        <f t="shared" si="142"/>
        <v>13.086766442224842</v>
      </c>
      <c r="Q215" s="103">
        <f t="shared" si="143"/>
        <v>38352</v>
      </c>
      <c r="R215" s="102">
        <f t="shared" si="144"/>
        <v>11.3136355720671</v>
      </c>
      <c r="S215" s="48"/>
      <c r="T215" s="11"/>
    </row>
    <row r="216" spans="1:20" ht="17.25" customHeight="1">
      <c r="A216" s="49"/>
      <c r="B216" s="87" t="s">
        <v>54</v>
      </c>
      <c r="C216" s="103">
        <f t="shared" si="133"/>
        <v>184582</v>
      </c>
      <c r="D216" s="102">
        <f t="shared" si="134"/>
        <v>40.27480127065189</v>
      </c>
      <c r="E216" s="103">
        <v>149658</v>
      </c>
      <c r="F216" s="102">
        <f t="shared" si="135"/>
        <v>53.38526186327766</v>
      </c>
      <c r="G216" s="103">
        <v>2608</v>
      </c>
      <c r="H216" s="102">
        <f t="shared" si="136"/>
        <v>-31.0235387463634</v>
      </c>
      <c r="I216" s="101">
        <f aca="true" t="shared" si="145" ref="I216:I221">SUM(E216+G216)</f>
        <v>152266</v>
      </c>
      <c r="J216" s="102">
        <f t="shared" si="138"/>
        <v>50.23630748586595</v>
      </c>
      <c r="K216" s="103">
        <v>16504</v>
      </c>
      <c r="L216" s="102">
        <f t="shared" si="139"/>
        <v>12.310309629125555</v>
      </c>
      <c r="M216" s="103">
        <v>15812</v>
      </c>
      <c r="N216" s="102">
        <f t="shared" si="140"/>
        <v>1.7503217503217456</v>
      </c>
      <c r="O216" s="101">
        <f aca="true" t="shared" si="146" ref="O216:O222">SUM(K216+M216)</f>
        <v>32316</v>
      </c>
      <c r="P216" s="102">
        <f t="shared" si="142"/>
        <v>6.882751777741021</v>
      </c>
      <c r="Q216" s="103">
        <f t="shared" si="143"/>
        <v>34924</v>
      </c>
      <c r="R216" s="102">
        <f t="shared" si="144"/>
        <v>2.6693320790216433</v>
      </c>
      <c r="S216" s="48"/>
      <c r="T216" s="11"/>
    </row>
    <row r="217" spans="1:20" ht="17.25" customHeight="1">
      <c r="A217" s="37"/>
      <c r="B217" s="87" t="s">
        <v>55</v>
      </c>
      <c r="C217" s="103">
        <f t="shared" si="133"/>
        <v>138404</v>
      </c>
      <c r="D217" s="102">
        <f t="shared" si="134"/>
        <v>22.1226132072142</v>
      </c>
      <c r="E217" s="103">
        <v>110778</v>
      </c>
      <c r="F217" s="102">
        <f t="shared" si="135"/>
        <v>30.91076683092848</v>
      </c>
      <c r="G217" s="103">
        <v>1872</v>
      </c>
      <c r="H217" s="102">
        <f t="shared" si="136"/>
        <v>-23.43558282208589</v>
      </c>
      <c r="I217" s="101">
        <f t="shared" si="145"/>
        <v>112650</v>
      </c>
      <c r="J217" s="102">
        <f t="shared" si="138"/>
        <v>29.384604782578748</v>
      </c>
      <c r="K217" s="103">
        <v>12446</v>
      </c>
      <c r="L217" s="102">
        <f t="shared" si="139"/>
        <v>-3.309509011808572</v>
      </c>
      <c r="M217" s="103">
        <v>13308</v>
      </c>
      <c r="N217" s="102">
        <f t="shared" si="140"/>
        <v>-0.642078542631026</v>
      </c>
      <c r="O217" s="101">
        <f t="shared" si="146"/>
        <v>25754</v>
      </c>
      <c r="P217" s="102">
        <f t="shared" si="142"/>
        <v>-1.9492880529962662</v>
      </c>
      <c r="Q217" s="103">
        <f t="shared" si="143"/>
        <v>27626</v>
      </c>
      <c r="R217" s="102">
        <f t="shared" si="144"/>
        <v>-3.779039392567313</v>
      </c>
      <c r="S217" s="48"/>
      <c r="T217" s="11"/>
    </row>
    <row r="218" spans="1:20" ht="17.25" customHeight="1">
      <c r="A218" s="37"/>
      <c r="B218" s="87" t="s">
        <v>56</v>
      </c>
      <c r="C218" s="103">
        <f t="shared" si="133"/>
        <v>158207</v>
      </c>
      <c r="D218" s="102">
        <f t="shared" si="134"/>
        <v>6.60777218482356</v>
      </c>
      <c r="E218" s="103">
        <v>125550</v>
      </c>
      <c r="F218" s="102">
        <f t="shared" si="135"/>
        <v>12.42947971702337</v>
      </c>
      <c r="G218" s="103">
        <v>2091</v>
      </c>
      <c r="H218" s="102">
        <f t="shared" si="136"/>
        <v>-27.041172365666426</v>
      </c>
      <c r="I218" s="101">
        <f t="shared" si="145"/>
        <v>127641</v>
      </c>
      <c r="J218" s="102">
        <f t="shared" si="138"/>
        <v>11.441817419850537</v>
      </c>
      <c r="K218" s="101">
        <v>15277</v>
      </c>
      <c r="L218" s="102">
        <f t="shared" si="139"/>
        <v>-1.362345041322314</v>
      </c>
      <c r="M218" s="101">
        <v>15289</v>
      </c>
      <c r="N218" s="102">
        <f t="shared" si="140"/>
        <v>-16.803613212167377</v>
      </c>
      <c r="O218" s="101">
        <f t="shared" si="146"/>
        <v>30566</v>
      </c>
      <c r="P218" s="102">
        <f t="shared" si="142"/>
        <v>-9.741621142772772</v>
      </c>
      <c r="Q218" s="103">
        <f t="shared" si="143"/>
        <v>32657</v>
      </c>
      <c r="R218" s="102">
        <f t="shared" si="144"/>
        <v>-11.091448640113256</v>
      </c>
      <c r="S218" s="48"/>
      <c r="T218" s="11"/>
    </row>
    <row r="219" spans="1:20" ht="17.25" customHeight="1">
      <c r="A219" s="49"/>
      <c r="B219" s="87" t="s">
        <v>57</v>
      </c>
      <c r="C219" s="101">
        <f t="shared" si="133"/>
        <v>133790</v>
      </c>
      <c r="D219" s="102">
        <f t="shared" si="134"/>
        <v>0.45500961076405133</v>
      </c>
      <c r="E219" s="101">
        <v>102868</v>
      </c>
      <c r="F219" s="102">
        <f t="shared" si="135"/>
        <v>2.3490901131264508</v>
      </c>
      <c r="G219" s="101">
        <v>2140</v>
      </c>
      <c r="H219" s="102">
        <f t="shared" si="136"/>
        <v>-6.304728546409805</v>
      </c>
      <c r="I219" s="101">
        <f t="shared" si="145"/>
        <v>105008</v>
      </c>
      <c r="J219" s="102">
        <f t="shared" si="138"/>
        <v>2.156803611211089</v>
      </c>
      <c r="K219" s="101">
        <v>13846</v>
      </c>
      <c r="L219" s="102">
        <f t="shared" si="139"/>
        <v>-1.0717347813661036</v>
      </c>
      <c r="M219" s="101">
        <v>14936</v>
      </c>
      <c r="N219" s="102">
        <f t="shared" si="140"/>
        <v>-8.910166493870832</v>
      </c>
      <c r="O219" s="101">
        <f t="shared" si="146"/>
        <v>28782</v>
      </c>
      <c r="P219" s="102">
        <f t="shared" si="142"/>
        <v>-5.300562629552857</v>
      </c>
      <c r="Q219" s="103">
        <f t="shared" si="143"/>
        <v>30922</v>
      </c>
      <c r="R219" s="102">
        <f t="shared" si="144"/>
        <v>-5.37075006885577</v>
      </c>
      <c r="S219" s="48"/>
      <c r="T219" s="11"/>
    </row>
    <row r="220" spans="1:20" ht="17.25" customHeight="1">
      <c r="A220" s="49"/>
      <c r="B220" s="87" t="s">
        <v>58</v>
      </c>
      <c r="C220" s="101">
        <f t="shared" si="133"/>
        <v>149967</v>
      </c>
      <c r="D220" s="102">
        <f t="shared" si="134"/>
        <v>4.629842811394596</v>
      </c>
      <c r="E220" s="101">
        <v>110660</v>
      </c>
      <c r="F220" s="102">
        <f t="shared" si="135"/>
        <v>7.844188244925007</v>
      </c>
      <c r="G220" s="101">
        <v>1775</v>
      </c>
      <c r="H220" s="102">
        <f t="shared" si="136"/>
        <v>-17.786012042612327</v>
      </c>
      <c r="I220" s="101">
        <f t="shared" si="145"/>
        <v>112435</v>
      </c>
      <c r="J220" s="102">
        <f t="shared" si="138"/>
        <v>7.316025579841565</v>
      </c>
      <c r="K220" s="101">
        <v>22915</v>
      </c>
      <c r="L220" s="102">
        <f t="shared" si="139"/>
        <v>7.224743811707455</v>
      </c>
      <c r="M220" s="101">
        <v>14617</v>
      </c>
      <c r="N220" s="102">
        <f t="shared" si="140"/>
        <v>-14.968004653868533</v>
      </c>
      <c r="O220" s="101">
        <f t="shared" si="146"/>
        <v>37532</v>
      </c>
      <c r="P220" s="102">
        <f t="shared" si="142"/>
        <v>-2.6684992609112896</v>
      </c>
      <c r="Q220" s="103">
        <f t="shared" si="143"/>
        <v>39307</v>
      </c>
      <c r="R220" s="102">
        <f t="shared" si="144"/>
        <v>-3.4700392927308457</v>
      </c>
      <c r="S220" s="48"/>
      <c r="T220" s="11"/>
    </row>
    <row r="221" spans="1:20" ht="17.25" customHeight="1">
      <c r="A221" s="49"/>
      <c r="B221" s="87" t="s">
        <v>59</v>
      </c>
      <c r="C221" s="101">
        <f t="shared" si="133"/>
        <v>124074</v>
      </c>
      <c r="D221" s="102">
        <f t="shared" si="134"/>
        <v>-2.4920429093481147</v>
      </c>
      <c r="E221" s="101">
        <v>97686</v>
      </c>
      <c r="F221" s="102">
        <f t="shared" si="135"/>
        <v>2.321148004608787</v>
      </c>
      <c r="G221" s="101">
        <v>1448</v>
      </c>
      <c r="H221" s="102">
        <f t="shared" si="136"/>
        <v>-24.14876898899948</v>
      </c>
      <c r="I221" s="101">
        <f t="shared" si="145"/>
        <v>99134</v>
      </c>
      <c r="J221" s="102">
        <f t="shared" si="138"/>
        <v>1.802236621858924</v>
      </c>
      <c r="K221" s="101">
        <v>11487</v>
      </c>
      <c r="L221" s="102">
        <f t="shared" si="139"/>
        <v>-20.1015510885442</v>
      </c>
      <c r="M221" s="101">
        <v>13453</v>
      </c>
      <c r="N221" s="102">
        <f t="shared" si="140"/>
        <v>-13.144812447543416</v>
      </c>
      <c r="O221" s="101">
        <f t="shared" si="146"/>
        <v>24940</v>
      </c>
      <c r="P221" s="102">
        <f t="shared" si="142"/>
        <v>-16.49367173374405</v>
      </c>
      <c r="Q221" s="103">
        <f t="shared" si="143"/>
        <v>26388</v>
      </c>
      <c r="R221" s="102">
        <f t="shared" si="144"/>
        <v>-16.95357985837923</v>
      </c>
      <c r="S221" s="48"/>
      <c r="T221" s="11"/>
    </row>
    <row r="222" spans="1:20" ht="17.25" customHeight="1">
      <c r="A222" s="22"/>
      <c r="B222" s="88" t="s">
        <v>60</v>
      </c>
      <c r="C222" s="105">
        <f>SUM(C210:C221)</f>
        <v>1979446</v>
      </c>
      <c r="D222" s="106">
        <f t="shared" si="134"/>
        <v>30.128685956960055</v>
      </c>
      <c r="E222" s="107">
        <f>SUM(E210:E221)</f>
        <v>1557681</v>
      </c>
      <c r="F222" s="106">
        <f t="shared" si="135"/>
        <v>36.78843154611366</v>
      </c>
      <c r="G222" s="107">
        <f>SUM(G210:G221)</f>
        <v>27730</v>
      </c>
      <c r="H222" s="106">
        <f t="shared" si="136"/>
        <v>-16.028222753838236</v>
      </c>
      <c r="I222" s="108">
        <f>SUM(I210:I221)</f>
        <v>1585411</v>
      </c>
      <c r="J222" s="106">
        <f t="shared" si="138"/>
        <v>35.29995092914595</v>
      </c>
      <c r="K222" s="107">
        <f>SUM(K210:K221)</f>
        <v>198843</v>
      </c>
      <c r="L222" s="106">
        <f t="shared" si="139"/>
        <v>17.8643193740553</v>
      </c>
      <c r="M222" s="107">
        <f>SUM(M210:M221)</f>
        <v>195192</v>
      </c>
      <c r="N222" s="106">
        <f t="shared" si="140"/>
        <v>8.040849085323671</v>
      </c>
      <c r="O222" s="108">
        <f t="shared" si="146"/>
        <v>394035</v>
      </c>
      <c r="P222" s="106">
        <f t="shared" si="142"/>
        <v>12.784440564444566</v>
      </c>
      <c r="Q222" s="108">
        <f>SUM(Q210:Q221)</f>
        <v>421765</v>
      </c>
      <c r="R222" s="106">
        <f t="shared" si="144"/>
        <v>10.296213581315556</v>
      </c>
      <c r="S222" s="48"/>
      <c r="T222" s="11"/>
    </row>
    <row r="223" spans="1:20" ht="17.2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48"/>
      <c r="T223" s="11"/>
    </row>
    <row r="224" spans="1:20" ht="17.25" customHeight="1">
      <c r="A224" s="12"/>
      <c r="B224" s="13"/>
      <c r="C224" s="14" t="s">
        <v>1</v>
      </c>
      <c r="D224" s="14"/>
      <c r="E224" s="14" t="s">
        <v>2</v>
      </c>
      <c r="F224" s="14"/>
      <c r="G224" s="14" t="s">
        <v>3</v>
      </c>
      <c r="H224" s="14"/>
      <c r="I224" s="14" t="s">
        <v>4</v>
      </c>
      <c r="J224" s="14"/>
      <c r="K224" s="14" t="s">
        <v>5</v>
      </c>
      <c r="L224" s="14"/>
      <c r="M224" s="16" t="s">
        <v>6</v>
      </c>
      <c r="N224" s="16"/>
      <c r="O224" s="14" t="s">
        <v>7</v>
      </c>
      <c r="P224" s="14"/>
      <c r="Q224" s="14" t="s">
        <v>8</v>
      </c>
      <c r="R224" s="14"/>
      <c r="S224" s="48"/>
      <c r="T224" s="11"/>
    </row>
    <row r="225" spans="1:20" ht="17.25" customHeight="1">
      <c r="A225" s="49"/>
      <c r="B225" s="50"/>
      <c r="C225" s="95"/>
      <c r="D225" s="96" t="s">
        <v>9</v>
      </c>
      <c r="E225" s="95" t="s">
        <v>10</v>
      </c>
      <c r="F225" s="96" t="s">
        <v>9</v>
      </c>
      <c r="G225" s="95" t="s">
        <v>11</v>
      </c>
      <c r="H225" s="96" t="s">
        <v>9</v>
      </c>
      <c r="I225" s="95" t="s">
        <v>12</v>
      </c>
      <c r="J225" s="96" t="s">
        <v>9</v>
      </c>
      <c r="K225" s="95" t="s">
        <v>13</v>
      </c>
      <c r="L225" s="96" t="s">
        <v>9</v>
      </c>
      <c r="M225" s="95" t="s">
        <v>14</v>
      </c>
      <c r="N225" s="96" t="s">
        <v>9</v>
      </c>
      <c r="O225" s="95" t="s">
        <v>15</v>
      </c>
      <c r="P225" s="96" t="s">
        <v>9</v>
      </c>
      <c r="Q225" s="95" t="s">
        <v>16</v>
      </c>
      <c r="R225" s="96" t="s">
        <v>9</v>
      </c>
      <c r="S225" s="48"/>
      <c r="T225" s="11"/>
    </row>
    <row r="226" spans="1:20" ht="27.75" customHeight="1">
      <c r="A226" s="22"/>
      <c r="B226" s="23" t="s">
        <v>17</v>
      </c>
      <c r="C226" s="97" t="s">
        <v>18</v>
      </c>
      <c r="D226" s="98" t="s">
        <v>19</v>
      </c>
      <c r="E226" s="97" t="s">
        <v>18</v>
      </c>
      <c r="F226" s="98" t="s">
        <v>19</v>
      </c>
      <c r="G226" s="97" t="s">
        <v>18</v>
      </c>
      <c r="H226" s="98" t="s">
        <v>19</v>
      </c>
      <c r="I226" s="97" t="s">
        <v>18</v>
      </c>
      <c r="J226" s="98" t="s">
        <v>19</v>
      </c>
      <c r="K226" s="97" t="s">
        <v>18</v>
      </c>
      <c r="L226" s="98" t="s">
        <v>19</v>
      </c>
      <c r="M226" s="97" t="s">
        <v>18</v>
      </c>
      <c r="N226" s="98" t="s">
        <v>19</v>
      </c>
      <c r="O226" s="97" t="s">
        <v>18</v>
      </c>
      <c r="P226" s="98" t="s">
        <v>19</v>
      </c>
      <c r="Q226" s="97" t="s">
        <v>18</v>
      </c>
      <c r="R226" s="98" t="s">
        <v>19</v>
      </c>
      <c r="S226" s="77"/>
      <c r="T226" s="11"/>
    </row>
    <row r="227" spans="1:20" ht="17.25" customHeight="1">
      <c r="A227" s="12"/>
      <c r="B227" s="78" t="s">
        <v>70</v>
      </c>
      <c r="C227" s="112">
        <v>118340</v>
      </c>
      <c r="D227" s="113">
        <f aca="true" t="shared" si="147" ref="D227:D239">(SUM((C227/C245))*100)-100</f>
        <v>-7.768087477690216</v>
      </c>
      <c r="E227" s="112">
        <v>91505</v>
      </c>
      <c r="F227" s="113">
        <f aca="true" t="shared" si="148" ref="F227:F239">(SUM((E227/E245))*100)-100</f>
        <v>-8.408904370107905</v>
      </c>
      <c r="G227" s="112">
        <v>2230</v>
      </c>
      <c r="H227" s="113">
        <f aca="true" t="shared" si="149" ref="H227:H239">(SUM((G227/G245))*100)-100</f>
        <v>-7.35355213959285</v>
      </c>
      <c r="I227" s="112">
        <f aca="true" t="shared" si="150" ref="I227:I238">SUM((E227+G227))</f>
        <v>93735</v>
      </c>
      <c r="J227" s="113">
        <f aca="true" t="shared" si="151" ref="J227:J239">(SUM((I227/I245))*100)-100</f>
        <v>-8.384076314837799</v>
      </c>
      <c r="K227" s="112">
        <v>11620</v>
      </c>
      <c r="L227" s="113">
        <f aca="true" t="shared" si="152" ref="L227:L239">(SUM((K227/K245))*100)-100</f>
        <v>8.791311674936807</v>
      </c>
      <c r="M227" s="112">
        <v>12985</v>
      </c>
      <c r="N227" s="113">
        <f aca="true" t="shared" si="153" ref="N227:N239">(SUM((M227/M245))*100)-100</f>
        <v>-15.202768889179126</v>
      </c>
      <c r="O227" s="112">
        <f aca="true" t="shared" si="154" ref="O227:O238">SUM((K227+M227))</f>
        <v>24605</v>
      </c>
      <c r="P227" s="113">
        <f aca="true" t="shared" si="155" ref="P227:P239">(SUM((O227/O245))*100)-100</f>
        <v>-5.343540817111631</v>
      </c>
      <c r="Q227" s="112">
        <v>26835</v>
      </c>
      <c r="R227" s="113">
        <f aca="true" t="shared" si="156" ref="R227:R239">(SUM((Q227/Q245))*100)-100</f>
        <v>-5.513890355973388</v>
      </c>
      <c r="S227" s="77"/>
      <c r="T227" s="11"/>
    </row>
    <row r="228" spans="1:20" ht="17.25" customHeight="1">
      <c r="A228" s="49"/>
      <c r="B228" s="82" t="s">
        <v>71</v>
      </c>
      <c r="C228" s="114">
        <v>148658</v>
      </c>
      <c r="D228" s="115">
        <f t="shared" si="147"/>
        <v>-8.987498316374626</v>
      </c>
      <c r="E228" s="114">
        <v>114343</v>
      </c>
      <c r="F228" s="115">
        <f t="shared" si="148"/>
        <v>-8.680477909465552</v>
      </c>
      <c r="G228" s="114">
        <v>3364</v>
      </c>
      <c r="H228" s="115">
        <f t="shared" si="149"/>
        <v>-5.132543711223917</v>
      </c>
      <c r="I228" s="114">
        <f t="shared" si="150"/>
        <v>117707</v>
      </c>
      <c r="J228" s="115">
        <f t="shared" si="151"/>
        <v>-8.582767672688291</v>
      </c>
      <c r="K228" s="114">
        <v>15075</v>
      </c>
      <c r="L228" s="115">
        <f t="shared" si="152"/>
        <v>10.58538732394365</v>
      </c>
      <c r="M228" s="114">
        <v>15876</v>
      </c>
      <c r="N228" s="115">
        <f t="shared" si="153"/>
        <v>-24.21233530647318</v>
      </c>
      <c r="O228" s="114">
        <f t="shared" si="154"/>
        <v>30951</v>
      </c>
      <c r="P228" s="115">
        <f t="shared" si="155"/>
        <v>-10.49450549450549</v>
      </c>
      <c r="Q228" s="114">
        <v>34315</v>
      </c>
      <c r="R228" s="115">
        <f t="shared" si="156"/>
        <v>-9.995803388763562</v>
      </c>
      <c r="S228" s="48"/>
      <c r="T228" s="11"/>
    </row>
    <row r="229" spans="1:20" ht="17.25" customHeight="1">
      <c r="A229" s="49"/>
      <c r="B229" s="82" t="s">
        <v>50</v>
      </c>
      <c r="C229" s="116">
        <v>158209</v>
      </c>
      <c r="D229" s="115">
        <f t="shared" si="147"/>
        <v>-31.569021821406167</v>
      </c>
      <c r="E229" s="116">
        <v>119790</v>
      </c>
      <c r="F229" s="115">
        <f t="shared" si="148"/>
        <v>-32.516858110201625</v>
      </c>
      <c r="G229" s="116">
        <v>4543</v>
      </c>
      <c r="H229" s="115">
        <f t="shared" si="149"/>
        <v>-12.364969135802468</v>
      </c>
      <c r="I229" s="114">
        <f t="shared" si="150"/>
        <v>124333</v>
      </c>
      <c r="J229" s="115">
        <f t="shared" si="151"/>
        <v>-31.945045020389173</v>
      </c>
      <c r="K229" s="116">
        <v>15024</v>
      </c>
      <c r="L229" s="115">
        <f t="shared" si="152"/>
        <v>-20.884676145339654</v>
      </c>
      <c r="M229" s="116">
        <v>18852</v>
      </c>
      <c r="N229" s="115">
        <f t="shared" si="153"/>
        <v>-36.11657065401559</v>
      </c>
      <c r="O229" s="114">
        <f t="shared" si="154"/>
        <v>33876</v>
      </c>
      <c r="P229" s="115">
        <f t="shared" si="155"/>
        <v>-30.15257731958762</v>
      </c>
      <c r="Q229" s="116">
        <v>38419</v>
      </c>
      <c r="R229" s="115">
        <f t="shared" si="156"/>
        <v>-28.434915431040906</v>
      </c>
      <c r="S229" s="48"/>
      <c r="T229" s="11"/>
    </row>
    <row r="230" spans="1:20" ht="17.25" customHeight="1">
      <c r="A230" s="49"/>
      <c r="B230" s="82" t="s">
        <v>72</v>
      </c>
      <c r="C230" s="117">
        <v>76848</v>
      </c>
      <c r="D230" s="115">
        <f t="shared" si="147"/>
        <v>-41.05392344864616</v>
      </c>
      <c r="E230" s="117">
        <v>56401</v>
      </c>
      <c r="F230" s="115">
        <f t="shared" si="148"/>
        <v>-42.42916054221787</v>
      </c>
      <c r="G230" s="117">
        <v>2100</v>
      </c>
      <c r="H230" s="115">
        <f t="shared" si="149"/>
        <v>-44.91080797481637</v>
      </c>
      <c r="I230" s="114">
        <f t="shared" si="150"/>
        <v>58501</v>
      </c>
      <c r="J230" s="115">
        <f t="shared" si="151"/>
        <v>-42.5221065042248</v>
      </c>
      <c r="K230" s="116">
        <v>8366</v>
      </c>
      <c r="L230" s="115">
        <f t="shared" si="152"/>
        <v>-34.353421217828</v>
      </c>
      <c r="M230" s="116">
        <v>9981</v>
      </c>
      <c r="N230" s="115">
        <f t="shared" si="153"/>
        <v>-37.012495266944335</v>
      </c>
      <c r="O230" s="114">
        <f t="shared" si="154"/>
        <v>18347</v>
      </c>
      <c r="P230" s="115">
        <f t="shared" si="155"/>
        <v>-35.8272123119972</v>
      </c>
      <c r="Q230" s="116">
        <v>20447</v>
      </c>
      <c r="R230" s="115">
        <f t="shared" si="156"/>
        <v>-36.89587062527004</v>
      </c>
      <c r="S230" s="48"/>
      <c r="T230" s="11"/>
    </row>
    <row r="231" spans="1:20" ht="17.25" customHeight="1">
      <c r="A231" s="49"/>
      <c r="B231" s="82" t="s">
        <v>73</v>
      </c>
      <c r="C231" s="117">
        <v>95209</v>
      </c>
      <c r="D231" s="115">
        <f t="shared" si="147"/>
        <v>-25.404088284377863</v>
      </c>
      <c r="E231" s="117">
        <v>71916</v>
      </c>
      <c r="F231" s="115">
        <f t="shared" si="148"/>
        <v>-23.07461920246449</v>
      </c>
      <c r="G231" s="117">
        <v>2225</v>
      </c>
      <c r="H231" s="115">
        <f t="shared" si="149"/>
        <v>-39.75088004332521</v>
      </c>
      <c r="I231" s="114">
        <f t="shared" si="150"/>
        <v>74141</v>
      </c>
      <c r="J231" s="115">
        <f t="shared" si="151"/>
        <v>-23.708338049618746</v>
      </c>
      <c r="K231" s="116">
        <v>9800</v>
      </c>
      <c r="L231" s="115">
        <f t="shared" si="152"/>
        <v>-29.292929292929287</v>
      </c>
      <c r="M231" s="116">
        <v>11268</v>
      </c>
      <c r="N231" s="115">
        <f t="shared" si="153"/>
        <v>-32.0877531340405</v>
      </c>
      <c r="O231" s="114">
        <f t="shared" si="154"/>
        <v>21068</v>
      </c>
      <c r="P231" s="115">
        <f t="shared" si="155"/>
        <v>-30.815709969788514</v>
      </c>
      <c r="Q231" s="116">
        <v>23293</v>
      </c>
      <c r="R231" s="115">
        <f t="shared" si="156"/>
        <v>-31.78210572558207</v>
      </c>
      <c r="S231" s="48"/>
      <c r="T231" s="11"/>
    </row>
    <row r="232" spans="1:20" ht="17.25" customHeight="1">
      <c r="A232" s="49"/>
      <c r="B232" s="82" t="s">
        <v>74</v>
      </c>
      <c r="C232" s="116">
        <v>126802</v>
      </c>
      <c r="D232" s="115">
        <f t="shared" si="147"/>
        <v>-18.339247419161637</v>
      </c>
      <c r="E232" s="117">
        <v>92348</v>
      </c>
      <c r="F232" s="115">
        <f t="shared" si="148"/>
        <v>-16.980860684844075</v>
      </c>
      <c r="G232" s="117">
        <v>3117</v>
      </c>
      <c r="H232" s="115">
        <f t="shared" si="149"/>
        <v>-23.452848722986246</v>
      </c>
      <c r="I232" s="114">
        <f t="shared" si="150"/>
        <v>95465</v>
      </c>
      <c r="J232" s="115">
        <f t="shared" si="151"/>
        <v>-17.20941123416212</v>
      </c>
      <c r="K232" s="116">
        <v>16021</v>
      </c>
      <c r="L232" s="115">
        <f t="shared" si="152"/>
        <v>-19.55310067788099</v>
      </c>
      <c r="M232" s="116">
        <v>15316</v>
      </c>
      <c r="N232" s="115">
        <f t="shared" si="153"/>
        <v>-23.63001745200698</v>
      </c>
      <c r="O232" s="114">
        <f t="shared" si="154"/>
        <v>31337</v>
      </c>
      <c r="P232" s="115">
        <f t="shared" si="155"/>
        <v>-21.5986990242682</v>
      </c>
      <c r="Q232" s="116">
        <v>34454</v>
      </c>
      <c r="R232" s="115">
        <f t="shared" si="156"/>
        <v>-21.770128513691475</v>
      </c>
      <c r="S232" s="48"/>
      <c r="T232" s="11"/>
    </row>
    <row r="233" spans="1:20" ht="17.25" customHeight="1">
      <c r="A233" s="49"/>
      <c r="B233" s="87" t="s">
        <v>75</v>
      </c>
      <c r="C233" s="116">
        <v>131586</v>
      </c>
      <c r="D233" s="115">
        <f t="shared" si="147"/>
        <v>-14.108915738147914</v>
      </c>
      <c r="E233" s="116">
        <v>97570</v>
      </c>
      <c r="F233" s="115">
        <f t="shared" si="148"/>
        <v>-13.80437471288738</v>
      </c>
      <c r="G233" s="116">
        <v>3781</v>
      </c>
      <c r="H233" s="115">
        <f t="shared" si="149"/>
        <v>-7.19194894452626</v>
      </c>
      <c r="I233" s="114">
        <f t="shared" si="150"/>
        <v>101351</v>
      </c>
      <c r="J233" s="115">
        <f t="shared" si="151"/>
        <v>-13.574656774963756</v>
      </c>
      <c r="K233" s="116">
        <v>14695</v>
      </c>
      <c r="L233" s="115">
        <f t="shared" si="152"/>
        <v>-0.8434547908232162</v>
      </c>
      <c r="M233" s="116">
        <v>15540</v>
      </c>
      <c r="N233" s="115">
        <f t="shared" si="153"/>
        <v>-26.389086258348726</v>
      </c>
      <c r="O233" s="114">
        <f t="shared" si="154"/>
        <v>30235</v>
      </c>
      <c r="P233" s="115">
        <f t="shared" si="155"/>
        <v>-15.852606384459094</v>
      </c>
      <c r="Q233" s="116">
        <v>34016</v>
      </c>
      <c r="R233" s="115">
        <f t="shared" si="156"/>
        <v>-14.97062867141608</v>
      </c>
      <c r="S233" s="48"/>
      <c r="T233" s="11"/>
    </row>
    <row r="234" spans="1:20" ht="17.25" customHeight="1">
      <c r="A234" s="37"/>
      <c r="B234" s="87" t="s">
        <v>76</v>
      </c>
      <c r="C234" s="116">
        <v>113332</v>
      </c>
      <c r="D234" s="115">
        <f t="shared" si="147"/>
        <v>-15.547408268502778</v>
      </c>
      <c r="E234" s="116">
        <v>84621</v>
      </c>
      <c r="F234" s="115">
        <f t="shared" si="148"/>
        <v>-16.574487592795236</v>
      </c>
      <c r="G234" s="116">
        <v>2445</v>
      </c>
      <c r="H234" s="115">
        <f t="shared" si="149"/>
        <v>-27.426536064113975</v>
      </c>
      <c r="I234" s="114">
        <f t="shared" si="150"/>
        <v>87066</v>
      </c>
      <c r="J234" s="115">
        <f t="shared" si="151"/>
        <v>-16.92334115761149</v>
      </c>
      <c r="K234" s="116">
        <v>12872</v>
      </c>
      <c r="L234" s="115">
        <f t="shared" si="152"/>
        <v>16.00576784426822</v>
      </c>
      <c r="M234" s="116">
        <v>13394</v>
      </c>
      <c r="N234" s="115">
        <f t="shared" si="153"/>
        <v>-26.800743250628486</v>
      </c>
      <c r="O234" s="114">
        <f t="shared" si="154"/>
        <v>26266</v>
      </c>
      <c r="P234" s="115">
        <f t="shared" si="155"/>
        <v>-10.641627543035995</v>
      </c>
      <c r="Q234" s="116">
        <v>28711</v>
      </c>
      <c r="R234" s="115">
        <f t="shared" si="156"/>
        <v>-12.367609803742027</v>
      </c>
      <c r="S234" s="48"/>
      <c r="T234" s="11"/>
    </row>
    <row r="235" spans="1:20" ht="17.25" customHeight="1">
      <c r="A235" s="37"/>
      <c r="B235" s="87" t="s">
        <v>77</v>
      </c>
      <c r="C235" s="116">
        <v>148401</v>
      </c>
      <c r="D235" s="115">
        <f t="shared" si="147"/>
        <v>-9.119246503196734</v>
      </c>
      <c r="E235" s="116">
        <v>111670</v>
      </c>
      <c r="F235" s="115">
        <f t="shared" si="148"/>
        <v>-8.751429972217679</v>
      </c>
      <c r="G235" s="116">
        <v>2866</v>
      </c>
      <c r="H235" s="115">
        <f t="shared" si="149"/>
        <v>-21.393307734503566</v>
      </c>
      <c r="I235" s="116">
        <f t="shared" si="150"/>
        <v>114536</v>
      </c>
      <c r="J235" s="115">
        <f t="shared" si="151"/>
        <v>-9.117166299017669</v>
      </c>
      <c r="K235" s="114">
        <v>15488</v>
      </c>
      <c r="L235" s="115">
        <f t="shared" si="152"/>
        <v>-6.608779546550892</v>
      </c>
      <c r="M235" s="114">
        <v>18377</v>
      </c>
      <c r="N235" s="115">
        <f t="shared" si="153"/>
        <v>-11.144956967411275</v>
      </c>
      <c r="O235" s="116">
        <f t="shared" si="154"/>
        <v>33865</v>
      </c>
      <c r="P235" s="115">
        <f t="shared" si="155"/>
        <v>-9.1262813288252</v>
      </c>
      <c r="Q235" s="116">
        <v>36731</v>
      </c>
      <c r="R235" s="115">
        <f t="shared" si="156"/>
        <v>-10.219495502542046</v>
      </c>
      <c r="S235" s="48"/>
      <c r="T235" s="11"/>
    </row>
    <row r="236" spans="1:20" ht="17.25" customHeight="1">
      <c r="A236" s="49"/>
      <c r="B236" s="87" t="s">
        <v>78</v>
      </c>
      <c r="C236" s="114">
        <v>133184</v>
      </c>
      <c r="D236" s="115">
        <f t="shared" si="147"/>
        <v>19.90996668767444</v>
      </c>
      <c r="E236" s="114">
        <v>100507</v>
      </c>
      <c r="F236" s="115">
        <f t="shared" si="148"/>
        <v>25.86660321594951</v>
      </c>
      <c r="G236" s="114">
        <v>2284</v>
      </c>
      <c r="H236" s="115">
        <f t="shared" si="149"/>
        <v>-16.672747172564755</v>
      </c>
      <c r="I236" s="116">
        <f t="shared" si="150"/>
        <v>102791</v>
      </c>
      <c r="J236" s="115">
        <f t="shared" si="151"/>
        <v>24.454856949136115</v>
      </c>
      <c r="K236" s="114">
        <v>13996</v>
      </c>
      <c r="L236" s="115">
        <f t="shared" si="152"/>
        <v>-2.704205769899204</v>
      </c>
      <c r="M236" s="114">
        <v>16397</v>
      </c>
      <c r="N236" s="115">
        <f t="shared" si="153"/>
        <v>16.356798183366436</v>
      </c>
      <c r="O236" s="116">
        <f t="shared" si="154"/>
        <v>30393</v>
      </c>
      <c r="P236" s="115">
        <f t="shared" si="155"/>
        <v>6.7282368226990314</v>
      </c>
      <c r="Q236" s="116">
        <v>32677</v>
      </c>
      <c r="R236" s="115">
        <f t="shared" si="156"/>
        <v>4.673585751809853</v>
      </c>
      <c r="S236" s="48"/>
      <c r="T236" s="11"/>
    </row>
    <row r="237" spans="1:20" ht="17.25" customHeight="1">
      <c r="A237" s="49"/>
      <c r="B237" s="87" t="s">
        <v>79</v>
      </c>
      <c r="C237" s="114">
        <v>143331</v>
      </c>
      <c r="D237" s="115">
        <f t="shared" si="147"/>
        <v>19.091181016002807</v>
      </c>
      <c r="E237" s="114">
        <v>102611</v>
      </c>
      <c r="F237" s="115">
        <f t="shared" si="148"/>
        <v>27.833908482726827</v>
      </c>
      <c r="G237" s="114">
        <v>2159</v>
      </c>
      <c r="H237" s="115">
        <f t="shared" si="149"/>
        <v>-23.1945926716471</v>
      </c>
      <c r="I237" s="116">
        <f t="shared" si="150"/>
        <v>104770</v>
      </c>
      <c r="J237" s="115">
        <f t="shared" si="151"/>
        <v>26.107366393837268</v>
      </c>
      <c r="K237" s="114">
        <v>21371</v>
      </c>
      <c r="L237" s="115">
        <f t="shared" si="152"/>
        <v>-6.685005676360149</v>
      </c>
      <c r="M237" s="114">
        <v>17190</v>
      </c>
      <c r="N237" s="115">
        <f t="shared" si="153"/>
        <v>19.607570275535764</v>
      </c>
      <c r="O237" s="116">
        <f t="shared" si="154"/>
        <v>38561</v>
      </c>
      <c r="P237" s="115">
        <f t="shared" si="155"/>
        <v>3.452808928475619</v>
      </c>
      <c r="Q237" s="116">
        <v>40720</v>
      </c>
      <c r="R237" s="115">
        <f t="shared" si="156"/>
        <v>1.5841337158538238</v>
      </c>
      <c r="S237" s="48"/>
      <c r="T237" s="11"/>
    </row>
    <row r="238" spans="1:20" ht="17.25" customHeight="1">
      <c r="A238" s="49"/>
      <c r="B238" s="87" t="s">
        <v>80</v>
      </c>
      <c r="C238" s="114">
        <v>127245</v>
      </c>
      <c r="D238" s="115">
        <f t="shared" si="147"/>
        <v>17.61796921939272</v>
      </c>
      <c r="E238" s="114">
        <v>95470</v>
      </c>
      <c r="F238" s="115">
        <f t="shared" si="148"/>
        <v>16.125187014219165</v>
      </c>
      <c r="G238" s="114">
        <v>1909</v>
      </c>
      <c r="H238" s="115">
        <f t="shared" si="149"/>
        <v>-16.087912087912088</v>
      </c>
      <c r="I238" s="116">
        <f t="shared" si="150"/>
        <v>97379</v>
      </c>
      <c r="J238" s="115">
        <f t="shared" si="151"/>
        <v>15.257788088249228</v>
      </c>
      <c r="K238" s="114">
        <v>14377</v>
      </c>
      <c r="L238" s="115">
        <f t="shared" si="152"/>
        <v>31.947503671071956</v>
      </c>
      <c r="M238" s="114">
        <v>15489</v>
      </c>
      <c r="N238" s="115">
        <f t="shared" si="153"/>
        <v>20.998359503163826</v>
      </c>
      <c r="O238" s="116">
        <f t="shared" si="154"/>
        <v>29866</v>
      </c>
      <c r="P238" s="115">
        <f t="shared" si="155"/>
        <v>26.032831160062457</v>
      </c>
      <c r="Q238" s="116">
        <v>31775</v>
      </c>
      <c r="R238" s="115">
        <f t="shared" si="156"/>
        <v>22.34329277683659</v>
      </c>
      <c r="S238" s="48"/>
      <c r="T238" s="11"/>
    </row>
    <row r="239" spans="1:20" ht="17.25" customHeight="1">
      <c r="A239" s="22"/>
      <c r="B239" s="88" t="s">
        <v>81</v>
      </c>
      <c r="C239" s="118">
        <f>SUM(C227:C238)</f>
        <v>1521145</v>
      </c>
      <c r="D239" s="119">
        <f t="shared" si="147"/>
        <v>-11.890212115244253</v>
      </c>
      <c r="E239" s="120">
        <f>SUM(E227:E238)</f>
        <v>1138752</v>
      </c>
      <c r="F239" s="119">
        <f t="shared" si="148"/>
        <v>-11.358058326489783</v>
      </c>
      <c r="G239" s="120">
        <f>SUM(G227:G238)</f>
        <v>33023</v>
      </c>
      <c r="H239" s="119">
        <f t="shared" si="149"/>
        <v>-20.67499399471535</v>
      </c>
      <c r="I239" s="121">
        <f>SUM(I227:I238)</f>
        <v>1171775</v>
      </c>
      <c r="J239" s="119">
        <f t="shared" si="151"/>
        <v>-11.650500077282956</v>
      </c>
      <c r="K239" s="120">
        <f>SUM(K227:K238)</f>
        <v>168705</v>
      </c>
      <c r="L239" s="119">
        <f t="shared" si="152"/>
        <v>-6.537215035594585</v>
      </c>
      <c r="M239" s="120">
        <f>SUM(M227:M238)</f>
        <v>180665</v>
      </c>
      <c r="N239" s="119">
        <f t="shared" si="153"/>
        <v>-17.737455605136148</v>
      </c>
      <c r="O239" s="121">
        <f>SUM(O227:O238)</f>
        <v>349370</v>
      </c>
      <c r="P239" s="119">
        <f t="shared" si="155"/>
        <v>-12.684786004373635</v>
      </c>
      <c r="Q239" s="121">
        <f>SUM(Q227:Q238)</f>
        <v>382393</v>
      </c>
      <c r="R239" s="119">
        <f t="shared" si="156"/>
        <v>-13.437765277133252</v>
      </c>
      <c r="S239" s="48"/>
      <c r="T239" s="11"/>
    </row>
    <row r="240" spans="1:20" ht="17.25" customHeight="1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48"/>
      <c r="T240" s="11"/>
    </row>
    <row r="241" spans="1:20" ht="17.25" customHeigh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48"/>
      <c r="T241" s="11"/>
    </row>
    <row r="242" spans="1:20" ht="17.25" customHeight="1">
      <c r="A242" s="12"/>
      <c r="B242" s="13"/>
      <c r="C242" s="14" t="s">
        <v>1</v>
      </c>
      <c r="D242" s="14"/>
      <c r="E242" s="14" t="s">
        <v>2</v>
      </c>
      <c r="F242" s="14"/>
      <c r="G242" s="14" t="s">
        <v>3</v>
      </c>
      <c r="H242" s="14"/>
      <c r="I242" s="14" t="s">
        <v>4</v>
      </c>
      <c r="J242" s="14"/>
      <c r="K242" s="14" t="s">
        <v>5</v>
      </c>
      <c r="L242" s="14"/>
      <c r="M242" s="16" t="s">
        <v>6</v>
      </c>
      <c r="N242" s="16"/>
      <c r="O242" s="14" t="s">
        <v>7</v>
      </c>
      <c r="P242" s="14"/>
      <c r="Q242" s="14" t="s">
        <v>8</v>
      </c>
      <c r="R242" s="14"/>
      <c r="S242" s="48"/>
      <c r="T242" s="11"/>
    </row>
    <row r="243" spans="1:20" ht="17.25" customHeight="1">
      <c r="A243" s="49"/>
      <c r="B243" s="50"/>
      <c r="C243" s="95"/>
      <c r="D243" s="96" t="s">
        <v>9</v>
      </c>
      <c r="E243" s="95" t="s">
        <v>10</v>
      </c>
      <c r="F243" s="96" t="s">
        <v>9</v>
      </c>
      <c r="G243" s="95" t="s">
        <v>11</v>
      </c>
      <c r="H243" s="96" t="s">
        <v>9</v>
      </c>
      <c r="I243" s="95" t="s">
        <v>12</v>
      </c>
      <c r="J243" s="96" t="s">
        <v>9</v>
      </c>
      <c r="K243" s="95" t="s">
        <v>13</v>
      </c>
      <c r="L243" s="96" t="s">
        <v>9</v>
      </c>
      <c r="M243" s="95" t="s">
        <v>14</v>
      </c>
      <c r="N243" s="96" t="s">
        <v>9</v>
      </c>
      <c r="O243" s="95" t="s">
        <v>15</v>
      </c>
      <c r="P243" s="96" t="s">
        <v>9</v>
      </c>
      <c r="Q243" s="95" t="s">
        <v>16</v>
      </c>
      <c r="R243" s="96" t="s">
        <v>9</v>
      </c>
      <c r="S243" s="48"/>
      <c r="T243" s="11"/>
    </row>
    <row r="244" spans="1:20" ht="27.75" customHeight="1">
      <c r="A244" s="22"/>
      <c r="B244" s="23" t="s">
        <v>17</v>
      </c>
      <c r="C244" s="97" t="s">
        <v>18</v>
      </c>
      <c r="D244" s="98" t="s">
        <v>19</v>
      </c>
      <c r="E244" s="97" t="s">
        <v>18</v>
      </c>
      <c r="F244" s="98" t="s">
        <v>19</v>
      </c>
      <c r="G244" s="97" t="s">
        <v>18</v>
      </c>
      <c r="H244" s="98" t="s">
        <v>19</v>
      </c>
      <c r="I244" s="97" t="s">
        <v>18</v>
      </c>
      <c r="J244" s="98" t="s">
        <v>19</v>
      </c>
      <c r="K244" s="97" t="s">
        <v>18</v>
      </c>
      <c r="L244" s="98" t="s">
        <v>19</v>
      </c>
      <c r="M244" s="97" t="s">
        <v>18</v>
      </c>
      <c r="N244" s="98" t="s">
        <v>19</v>
      </c>
      <c r="O244" s="97" t="s">
        <v>18</v>
      </c>
      <c r="P244" s="98" t="s">
        <v>19</v>
      </c>
      <c r="Q244" s="97" t="s">
        <v>18</v>
      </c>
      <c r="R244" s="98" t="s">
        <v>19</v>
      </c>
      <c r="S244" s="77"/>
      <c r="T244" s="11"/>
    </row>
    <row r="245" spans="1:20" ht="17.25" customHeight="1">
      <c r="A245" s="12"/>
      <c r="B245" s="78" t="s">
        <v>82</v>
      </c>
      <c r="C245" s="112">
        <v>128307</v>
      </c>
      <c r="D245" s="113">
        <f aca="true" t="shared" si="157" ref="D245:D257">(SUM((C245/C263))*100)-100</f>
        <v>0.6953327944373484</v>
      </c>
      <c r="E245" s="112">
        <v>99906</v>
      </c>
      <c r="F245" s="113">
        <f aca="true" t="shared" si="158" ref="F245:F257">(SUM((E245/E263))*100)-100</f>
        <v>-2.152707043798486</v>
      </c>
      <c r="G245" s="112">
        <v>2407</v>
      </c>
      <c r="H245" s="113">
        <f aca="true" t="shared" si="159" ref="H245:H257">(SUM((G245/G263))*100)-100</f>
        <v>-19.766666666666666</v>
      </c>
      <c r="I245" s="112">
        <f aca="true" t="shared" si="160" ref="I245:I256">SUM((E245+G245))</f>
        <v>102313</v>
      </c>
      <c r="J245" s="113">
        <f aca="true" t="shared" si="161" ref="J245:J257">(SUM((I245/I263))*100)-100</f>
        <v>-2.6554650631755266</v>
      </c>
      <c r="K245" s="112">
        <v>10681</v>
      </c>
      <c r="L245" s="113">
        <f aca="true" t="shared" si="162" ref="L245:L257">(SUM((K245/K263))*100)-100</f>
        <v>3.2778959582285836</v>
      </c>
      <c r="M245" s="112">
        <v>15313</v>
      </c>
      <c r="N245" s="113">
        <f aca="true" t="shared" si="163" ref="N245:N257">(SUM((M245/M263))*100)-100</f>
        <v>27.874739039665968</v>
      </c>
      <c r="O245" s="112">
        <f aca="true" t="shared" si="164" ref="O245:O256">SUM((K245+M245))</f>
        <v>25994</v>
      </c>
      <c r="P245" s="113">
        <f aca="true" t="shared" si="165" ref="P245:P257">(SUM((O245/O263))*100)-100</f>
        <v>16.47622888381055</v>
      </c>
      <c r="Q245" s="112">
        <v>28401</v>
      </c>
      <c r="R245" s="113">
        <f aca="true" t="shared" si="166" ref="R245:R257">(SUM((Q245/Q263))*100)-100</f>
        <v>12.181538096930922</v>
      </c>
      <c r="S245" s="77"/>
      <c r="T245" s="11"/>
    </row>
    <row r="246" spans="1:20" ht="17.25" customHeight="1">
      <c r="A246" s="49"/>
      <c r="B246" s="82" t="s">
        <v>83</v>
      </c>
      <c r="C246" s="114">
        <v>163338</v>
      </c>
      <c r="D246" s="115">
        <f t="shared" si="157"/>
        <v>0.5961692430867913</v>
      </c>
      <c r="E246" s="114">
        <v>125212</v>
      </c>
      <c r="F246" s="115">
        <f t="shared" si="158"/>
        <v>-3.8893451745868504</v>
      </c>
      <c r="G246" s="114">
        <v>3546</v>
      </c>
      <c r="H246" s="115">
        <f t="shared" si="159"/>
        <v>-6.8802521008403374</v>
      </c>
      <c r="I246" s="114">
        <f t="shared" si="160"/>
        <v>128758</v>
      </c>
      <c r="J246" s="115">
        <f t="shared" si="161"/>
        <v>-3.974285352047545</v>
      </c>
      <c r="K246" s="114">
        <v>13632</v>
      </c>
      <c r="L246" s="115">
        <f t="shared" si="162"/>
        <v>8.899185173350375</v>
      </c>
      <c r="M246" s="114">
        <v>20948</v>
      </c>
      <c r="N246" s="115">
        <f t="shared" si="163"/>
        <v>32.87662543609261</v>
      </c>
      <c r="O246" s="114">
        <f t="shared" si="164"/>
        <v>34580</v>
      </c>
      <c r="P246" s="115">
        <f t="shared" si="165"/>
        <v>22.264257681292648</v>
      </c>
      <c r="Q246" s="114">
        <v>38126</v>
      </c>
      <c r="R246" s="115">
        <f t="shared" si="166"/>
        <v>18.805895734006413</v>
      </c>
      <c r="S246" s="48"/>
      <c r="T246" s="11"/>
    </row>
    <row r="247" spans="1:20" ht="17.25" customHeight="1">
      <c r="A247" s="49"/>
      <c r="B247" s="82" t="s">
        <v>50</v>
      </c>
      <c r="C247" s="116">
        <v>231195</v>
      </c>
      <c r="D247" s="115">
        <f t="shared" si="157"/>
        <v>3.661407260939157</v>
      </c>
      <c r="E247" s="116">
        <v>177511</v>
      </c>
      <c r="F247" s="115">
        <f t="shared" si="158"/>
        <v>0.23716620268675115</v>
      </c>
      <c r="G247" s="116">
        <v>5184</v>
      </c>
      <c r="H247" s="115">
        <f t="shared" si="159"/>
        <v>-9.890491917260562</v>
      </c>
      <c r="I247" s="114">
        <f t="shared" si="160"/>
        <v>182695</v>
      </c>
      <c r="J247" s="115">
        <f t="shared" si="161"/>
        <v>-0.08149023211043982</v>
      </c>
      <c r="K247" s="116">
        <v>18990</v>
      </c>
      <c r="L247" s="115">
        <f t="shared" si="162"/>
        <v>6.793386570689464</v>
      </c>
      <c r="M247" s="116">
        <v>29510</v>
      </c>
      <c r="N247" s="115">
        <f t="shared" si="163"/>
        <v>31.72342989778153</v>
      </c>
      <c r="O247" s="114">
        <f t="shared" si="164"/>
        <v>48500</v>
      </c>
      <c r="P247" s="115">
        <f t="shared" si="165"/>
        <v>20.691800423043418</v>
      </c>
      <c r="Q247" s="116">
        <v>53684</v>
      </c>
      <c r="R247" s="115">
        <f t="shared" si="166"/>
        <v>16.861857285907107</v>
      </c>
      <c r="S247" s="48"/>
      <c r="T247" s="11"/>
    </row>
    <row r="248" spans="1:20" ht="17.25" customHeight="1">
      <c r="A248" s="49"/>
      <c r="B248" s="82" t="s">
        <v>72</v>
      </c>
      <c r="C248" s="117">
        <v>130370</v>
      </c>
      <c r="D248" s="115">
        <f t="shared" si="157"/>
        <v>10.793836949408941</v>
      </c>
      <c r="E248" s="117">
        <v>97968</v>
      </c>
      <c r="F248" s="115">
        <f t="shared" si="158"/>
        <v>9.357593347100519</v>
      </c>
      <c r="G248" s="117">
        <v>3812</v>
      </c>
      <c r="H248" s="115">
        <f t="shared" si="159"/>
        <v>1.6804481194985215</v>
      </c>
      <c r="I248" s="114">
        <f t="shared" si="160"/>
        <v>101780</v>
      </c>
      <c r="J248" s="115">
        <f t="shared" si="161"/>
        <v>9.04922107699231</v>
      </c>
      <c r="K248" s="116">
        <v>12744</v>
      </c>
      <c r="L248" s="115">
        <f t="shared" si="162"/>
        <v>9.062901155327353</v>
      </c>
      <c r="M248" s="116">
        <v>15846</v>
      </c>
      <c r="N248" s="115">
        <f t="shared" si="163"/>
        <v>25.264822134387344</v>
      </c>
      <c r="O248" s="114">
        <f t="shared" si="164"/>
        <v>28590</v>
      </c>
      <c r="P248" s="115">
        <f t="shared" si="165"/>
        <v>17.485103760016443</v>
      </c>
      <c r="Q248" s="116">
        <v>32402</v>
      </c>
      <c r="R248" s="115">
        <f t="shared" si="166"/>
        <v>15.375302663438248</v>
      </c>
      <c r="S248" s="48"/>
      <c r="T248" s="11"/>
    </row>
    <row r="249" spans="1:20" ht="17.25" customHeight="1">
      <c r="A249" s="49"/>
      <c r="B249" s="82" t="s">
        <v>73</v>
      </c>
      <c r="C249" s="117">
        <v>127633</v>
      </c>
      <c r="D249" s="115">
        <f t="shared" si="157"/>
        <v>12.412365686101822</v>
      </c>
      <c r="E249" s="117">
        <v>93488</v>
      </c>
      <c r="F249" s="115">
        <f t="shared" si="158"/>
        <v>9.99882339098717</v>
      </c>
      <c r="G249" s="117">
        <v>3693</v>
      </c>
      <c r="H249" s="115">
        <f t="shared" si="159"/>
        <v>4.7659574468085</v>
      </c>
      <c r="I249" s="114">
        <f t="shared" si="160"/>
        <v>97181</v>
      </c>
      <c r="J249" s="115">
        <f t="shared" si="161"/>
        <v>9.790431000395401</v>
      </c>
      <c r="K249" s="116">
        <v>13860</v>
      </c>
      <c r="L249" s="115">
        <f t="shared" si="162"/>
        <v>24.160171996775077</v>
      </c>
      <c r="M249" s="116">
        <v>16592</v>
      </c>
      <c r="N249" s="115">
        <f t="shared" si="163"/>
        <v>19.69412783148175</v>
      </c>
      <c r="O249" s="114">
        <f t="shared" si="164"/>
        <v>30452</v>
      </c>
      <c r="P249" s="115">
        <f t="shared" si="165"/>
        <v>21.68631368631368</v>
      </c>
      <c r="Q249" s="116">
        <v>34145</v>
      </c>
      <c r="R249" s="115">
        <f t="shared" si="166"/>
        <v>19.59719789842383</v>
      </c>
      <c r="S249" s="48"/>
      <c r="T249" s="11"/>
    </row>
    <row r="250" spans="1:20" ht="17.25" customHeight="1">
      <c r="A250" s="49"/>
      <c r="B250" s="82" t="s">
        <v>74</v>
      </c>
      <c r="C250" s="116">
        <v>155279</v>
      </c>
      <c r="D250" s="115">
        <f t="shared" si="157"/>
        <v>11.75814368585452</v>
      </c>
      <c r="E250" s="117">
        <v>111237</v>
      </c>
      <c r="F250" s="115">
        <f t="shared" si="158"/>
        <v>11.740951692131517</v>
      </c>
      <c r="G250" s="117">
        <v>4072</v>
      </c>
      <c r="H250" s="115">
        <f t="shared" si="159"/>
        <v>1.2935323383084665</v>
      </c>
      <c r="I250" s="114">
        <f t="shared" si="160"/>
        <v>115309</v>
      </c>
      <c r="J250" s="115">
        <f t="shared" si="161"/>
        <v>11.33543821027527</v>
      </c>
      <c r="K250" s="116">
        <v>19915</v>
      </c>
      <c r="L250" s="115">
        <f t="shared" si="162"/>
        <v>7.069892473118287</v>
      </c>
      <c r="M250" s="116">
        <v>20055</v>
      </c>
      <c r="N250" s="115">
        <f t="shared" si="163"/>
        <v>19.567161509568948</v>
      </c>
      <c r="O250" s="114">
        <f t="shared" si="164"/>
        <v>39970</v>
      </c>
      <c r="P250" s="115">
        <f t="shared" si="165"/>
        <v>12.995787747717188</v>
      </c>
      <c r="Q250" s="116">
        <v>44042</v>
      </c>
      <c r="R250" s="115">
        <f t="shared" si="166"/>
        <v>11.801589114817347</v>
      </c>
      <c r="S250" s="48"/>
      <c r="T250" s="11"/>
    </row>
    <row r="251" spans="1:20" ht="17.25" customHeight="1">
      <c r="A251" s="49"/>
      <c r="B251" s="87" t="s">
        <v>75</v>
      </c>
      <c r="C251" s="116">
        <v>153201</v>
      </c>
      <c r="D251" s="115">
        <f t="shared" si="157"/>
        <v>8.629308449915271</v>
      </c>
      <c r="E251" s="116">
        <v>113196</v>
      </c>
      <c r="F251" s="115">
        <f t="shared" si="158"/>
        <v>6.532398475365866</v>
      </c>
      <c r="G251" s="116">
        <v>4074</v>
      </c>
      <c r="H251" s="115">
        <f t="shared" si="159"/>
        <v>6.149035956227195</v>
      </c>
      <c r="I251" s="114">
        <f t="shared" si="160"/>
        <v>117270</v>
      </c>
      <c r="J251" s="115">
        <f t="shared" si="161"/>
        <v>6.519033907696212</v>
      </c>
      <c r="K251" s="116">
        <v>14820</v>
      </c>
      <c r="L251" s="115">
        <f t="shared" si="162"/>
        <v>9.908039157520037</v>
      </c>
      <c r="M251" s="116">
        <v>21111</v>
      </c>
      <c r="N251" s="115">
        <f t="shared" si="163"/>
        <v>20.952217256789282</v>
      </c>
      <c r="O251" s="114">
        <f t="shared" si="164"/>
        <v>35931</v>
      </c>
      <c r="P251" s="115">
        <f t="shared" si="165"/>
        <v>16.13872907104532</v>
      </c>
      <c r="Q251" s="116">
        <v>40005</v>
      </c>
      <c r="R251" s="115">
        <f t="shared" si="166"/>
        <v>15.036231884057955</v>
      </c>
      <c r="S251" s="48"/>
      <c r="T251" s="11"/>
    </row>
    <row r="252" spans="1:20" ht="17.25" customHeight="1">
      <c r="A252" s="37"/>
      <c r="B252" s="87" t="s">
        <v>76</v>
      </c>
      <c r="C252" s="116">
        <v>134196</v>
      </c>
      <c r="D252" s="115">
        <f t="shared" si="157"/>
        <v>21.67999564767966</v>
      </c>
      <c r="E252" s="116">
        <v>101433</v>
      </c>
      <c r="F252" s="115">
        <f t="shared" si="158"/>
        <v>21.103907733084995</v>
      </c>
      <c r="G252" s="116">
        <v>3369</v>
      </c>
      <c r="H252" s="115">
        <f t="shared" si="159"/>
        <v>25.334821428571416</v>
      </c>
      <c r="I252" s="116">
        <f t="shared" si="160"/>
        <v>104802</v>
      </c>
      <c r="J252" s="115">
        <f t="shared" si="161"/>
        <v>21.235467638382772</v>
      </c>
      <c r="K252" s="116">
        <v>11096</v>
      </c>
      <c r="L252" s="115">
        <f t="shared" si="162"/>
        <v>7.187017001545598</v>
      </c>
      <c r="M252" s="116">
        <v>18298</v>
      </c>
      <c r="N252" s="115">
        <f t="shared" si="163"/>
        <v>35.65127140633109</v>
      </c>
      <c r="O252" s="116">
        <f t="shared" si="164"/>
        <v>29394</v>
      </c>
      <c r="P252" s="115">
        <f t="shared" si="165"/>
        <v>23.29180822952057</v>
      </c>
      <c r="Q252" s="116">
        <v>32763</v>
      </c>
      <c r="R252" s="115">
        <f t="shared" si="166"/>
        <v>23.498812620151526</v>
      </c>
      <c r="S252" s="48"/>
      <c r="T252" s="11"/>
    </row>
    <row r="253" spans="1:20" ht="17.25" customHeight="1">
      <c r="A253" s="37"/>
      <c r="B253" s="87" t="s">
        <v>77</v>
      </c>
      <c r="C253" s="116">
        <v>163292</v>
      </c>
      <c r="D253" s="115">
        <f t="shared" si="157"/>
        <v>4.618696462779411</v>
      </c>
      <c r="E253" s="116">
        <v>122380</v>
      </c>
      <c r="F253" s="115">
        <f t="shared" si="158"/>
        <v>2.2022164134855444</v>
      </c>
      <c r="G253" s="116">
        <v>3646</v>
      </c>
      <c r="H253" s="115">
        <f t="shared" si="159"/>
        <v>1.1653718091009893</v>
      </c>
      <c r="I253" s="116">
        <f t="shared" si="160"/>
        <v>126026</v>
      </c>
      <c r="J253" s="115">
        <f t="shared" si="161"/>
        <v>2.171921489780871</v>
      </c>
      <c r="K253" s="114">
        <v>16584</v>
      </c>
      <c r="L253" s="115">
        <f t="shared" si="162"/>
        <v>14.246348856434281</v>
      </c>
      <c r="M253" s="114">
        <v>20682</v>
      </c>
      <c r="N253" s="115">
        <f t="shared" si="163"/>
        <v>13.512623490669597</v>
      </c>
      <c r="O253" s="116">
        <f t="shared" si="164"/>
        <v>37266</v>
      </c>
      <c r="P253" s="115">
        <f t="shared" si="165"/>
        <v>13.837976539589448</v>
      </c>
      <c r="Q253" s="116">
        <v>40912</v>
      </c>
      <c r="R253" s="115">
        <f t="shared" si="166"/>
        <v>12.581177765547608</v>
      </c>
      <c r="S253" s="48"/>
      <c r="T253" s="11"/>
    </row>
    <row r="254" spans="1:20" ht="17.25" customHeight="1">
      <c r="A254" s="49"/>
      <c r="B254" s="87" t="s">
        <v>78</v>
      </c>
      <c r="C254" s="114">
        <v>111070</v>
      </c>
      <c r="D254" s="115">
        <f t="shared" si="157"/>
        <v>-16.199515621581256</v>
      </c>
      <c r="E254" s="114">
        <v>79852</v>
      </c>
      <c r="F254" s="115">
        <f t="shared" si="158"/>
        <v>-19.019126625154655</v>
      </c>
      <c r="G254" s="114">
        <v>2741</v>
      </c>
      <c r="H254" s="115">
        <f t="shared" si="159"/>
        <v>-15.713407134071346</v>
      </c>
      <c r="I254" s="116">
        <f t="shared" si="160"/>
        <v>82593</v>
      </c>
      <c r="J254" s="115">
        <f t="shared" si="161"/>
        <v>-18.913585579924998</v>
      </c>
      <c r="K254" s="114">
        <v>14385</v>
      </c>
      <c r="L254" s="115">
        <f t="shared" si="162"/>
        <v>-0.4842615012106535</v>
      </c>
      <c r="M254" s="114">
        <v>14092</v>
      </c>
      <c r="N254" s="115">
        <f t="shared" si="163"/>
        <v>-13.16243529701751</v>
      </c>
      <c r="O254" s="116">
        <f t="shared" si="164"/>
        <v>28477</v>
      </c>
      <c r="P254" s="115">
        <f t="shared" si="165"/>
        <v>-7.189648991298114</v>
      </c>
      <c r="Q254" s="116">
        <v>31218</v>
      </c>
      <c r="R254" s="115">
        <f t="shared" si="166"/>
        <v>-8.006482982171804</v>
      </c>
      <c r="S254" s="48"/>
      <c r="T254" s="11"/>
    </row>
    <row r="255" spans="1:20" ht="17.25" customHeight="1">
      <c r="A255" s="49"/>
      <c r="B255" s="87" t="s">
        <v>79</v>
      </c>
      <c r="C255" s="114">
        <v>120354</v>
      </c>
      <c r="D255" s="115">
        <f t="shared" si="157"/>
        <v>-15.909281462228549</v>
      </c>
      <c r="E255" s="114">
        <v>80269</v>
      </c>
      <c r="F255" s="115">
        <f t="shared" si="158"/>
        <v>-19.94794107967408</v>
      </c>
      <c r="G255" s="114">
        <v>2811</v>
      </c>
      <c r="H255" s="115">
        <f t="shared" si="159"/>
        <v>-7.5936883629191385</v>
      </c>
      <c r="I255" s="116">
        <f t="shared" si="160"/>
        <v>83080</v>
      </c>
      <c r="J255" s="115">
        <f t="shared" si="161"/>
        <v>-19.584176241131317</v>
      </c>
      <c r="K255" s="114">
        <v>22902</v>
      </c>
      <c r="L255" s="115">
        <f t="shared" si="162"/>
        <v>4.968374736456127</v>
      </c>
      <c r="M255" s="114">
        <v>14372</v>
      </c>
      <c r="N255" s="115">
        <f t="shared" si="163"/>
        <v>-20.124492858333795</v>
      </c>
      <c r="O255" s="116">
        <f t="shared" si="164"/>
        <v>37274</v>
      </c>
      <c r="P255" s="115">
        <f t="shared" si="165"/>
        <v>-6.3726105850142005</v>
      </c>
      <c r="Q255" s="116">
        <v>40085</v>
      </c>
      <c r="R255" s="115">
        <f t="shared" si="166"/>
        <v>-6.459291064802926</v>
      </c>
      <c r="S255" s="48"/>
      <c r="T255" s="11"/>
    </row>
    <row r="256" spans="1:20" ht="17.25" customHeight="1">
      <c r="A256" s="49"/>
      <c r="B256" s="87" t="s">
        <v>80</v>
      </c>
      <c r="C256" s="114">
        <v>108185</v>
      </c>
      <c r="D256" s="115">
        <f t="shared" si="157"/>
        <v>-11.421787366438778</v>
      </c>
      <c r="E256" s="114">
        <v>82213</v>
      </c>
      <c r="F256" s="115">
        <f t="shared" si="158"/>
        <v>-9.853178214673406</v>
      </c>
      <c r="G256" s="114">
        <v>2275</v>
      </c>
      <c r="H256" s="115">
        <f t="shared" si="159"/>
        <v>-14.248021108179415</v>
      </c>
      <c r="I256" s="116">
        <f t="shared" si="160"/>
        <v>84488</v>
      </c>
      <c r="J256" s="115">
        <f t="shared" si="161"/>
        <v>-9.97741124323403</v>
      </c>
      <c r="K256" s="114">
        <v>10896</v>
      </c>
      <c r="L256" s="115">
        <f t="shared" si="162"/>
        <v>2.377149300009407</v>
      </c>
      <c r="M256" s="114">
        <v>12801</v>
      </c>
      <c r="N256" s="115">
        <f t="shared" si="163"/>
        <v>-27.431972789115648</v>
      </c>
      <c r="O256" s="116">
        <f t="shared" si="164"/>
        <v>23697</v>
      </c>
      <c r="P256" s="115">
        <f t="shared" si="165"/>
        <v>-16.214687267970163</v>
      </c>
      <c r="Q256" s="116">
        <v>25972</v>
      </c>
      <c r="R256" s="115">
        <f t="shared" si="166"/>
        <v>-16.046030514610806</v>
      </c>
      <c r="S256" s="48"/>
      <c r="T256" s="11"/>
    </row>
    <row r="257" spans="1:20" ht="17.25" customHeight="1">
      <c r="A257" s="22"/>
      <c r="B257" s="88" t="s">
        <v>81</v>
      </c>
      <c r="C257" s="118">
        <f>SUM(C244:C256)</f>
        <v>1726420</v>
      </c>
      <c r="D257" s="119">
        <f t="shared" si="157"/>
        <v>2.265706495372811</v>
      </c>
      <c r="E257" s="120">
        <f>SUM(E245:E256)</f>
        <v>1284665</v>
      </c>
      <c r="F257" s="119">
        <f t="shared" si="158"/>
        <v>0.09630450924827016</v>
      </c>
      <c r="G257" s="120">
        <f>SUM(G245:G256)</f>
        <v>41630</v>
      </c>
      <c r="H257" s="119">
        <f t="shared" si="159"/>
        <v>-3.032702878971392</v>
      </c>
      <c r="I257" s="121">
        <f>SUM(I245:I256)</f>
        <v>1326295</v>
      </c>
      <c r="J257" s="119">
        <f t="shared" si="161"/>
        <v>-0.004976020857057506</v>
      </c>
      <c r="K257" s="120">
        <f>SUM(K245:K256)</f>
        <v>180505</v>
      </c>
      <c r="L257" s="119">
        <f t="shared" si="162"/>
        <v>7.855614909356007</v>
      </c>
      <c r="M257" s="120">
        <f>SUM(M245:M256)</f>
        <v>219620</v>
      </c>
      <c r="N257" s="119">
        <f t="shared" si="163"/>
        <v>12.943039927591386</v>
      </c>
      <c r="O257" s="121">
        <f>SUM(O245:O256)</f>
        <v>400125</v>
      </c>
      <c r="P257" s="119">
        <f t="shared" si="165"/>
        <v>10.589812332439678</v>
      </c>
      <c r="Q257" s="121">
        <f>SUM(Q245:Q256)</f>
        <v>441755</v>
      </c>
      <c r="R257" s="119">
        <f t="shared" si="166"/>
        <v>9.144837946148414</v>
      </c>
      <c r="S257" s="48"/>
      <c r="T257" s="11"/>
    </row>
    <row r="258" spans="1:20" ht="17.25" customHeight="1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48"/>
      <c r="T258" s="11"/>
    </row>
    <row r="259" spans="1:20" ht="17.25" customHeight="1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48"/>
      <c r="T259" s="11"/>
    </row>
    <row r="260" spans="1:20" ht="17.25" customHeight="1">
      <c r="A260" s="12"/>
      <c r="B260" s="13"/>
      <c r="C260" s="14" t="s">
        <v>1</v>
      </c>
      <c r="D260" s="14"/>
      <c r="E260" s="14" t="s">
        <v>2</v>
      </c>
      <c r="F260" s="14"/>
      <c r="G260" s="14" t="s">
        <v>3</v>
      </c>
      <c r="H260" s="14"/>
      <c r="I260" s="14" t="s">
        <v>4</v>
      </c>
      <c r="J260" s="14"/>
      <c r="K260" s="14" t="s">
        <v>5</v>
      </c>
      <c r="L260" s="14"/>
      <c r="M260" s="16" t="s">
        <v>6</v>
      </c>
      <c r="N260" s="16"/>
      <c r="O260" s="14" t="s">
        <v>7</v>
      </c>
      <c r="P260" s="14"/>
      <c r="Q260" s="14" t="s">
        <v>8</v>
      </c>
      <c r="R260" s="14"/>
      <c r="S260" s="48"/>
      <c r="T260" s="11"/>
    </row>
    <row r="261" spans="1:20" ht="17.25" customHeight="1">
      <c r="A261" s="49"/>
      <c r="B261" s="50"/>
      <c r="C261" s="95"/>
      <c r="D261" s="96" t="s">
        <v>9</v>
      </c>
      <c r="E261" s="95" t="s">
        <v>10</v>
      </c>
      <c r="F261" s="96" t="s">
        <v>9</v>
      </c>
      <c r="G261" s="95" t="s">
        <v>11</v>
      </c>
      <c r="H261" s="96" t="s">
        <v>9</v>
      </c>
      <c r="I261" s="95" t="s">
        <v>12</v>
      </c>
      <c r="J261" s="96" t="s">
        <v>9</v>
      </c>
      <c r="K261" s="95" t="s">
        <v>13</v>
      </c>
      <c r="L261" s="96" t="s">
        <v>9</v>
      </c>
      <c r="M261" s="95" t="s">
        <v>14</v>
      </c>
      <c r="N261" s="96" t="s">
        <v>9</v>
      </c>
      <c r="O261" s="95" t="s">
        <v>15</v>
      </c>
      <c r="P261" s="96" t="s">
        <v>9</v>
      </c>
      <c r="Q261" s="95" t="s">
        <v>16</v>
      </c>
      <c r="R261" s="96" t="s">
        <v>9</v>
      </c>
      <c r="S261" s="48"/>
      <c r="T261" s="11"/>
    </row>
    <row r="262" spans="1:20" ht="17.25" customHeight="1">
      <c r="A262" s="22"/>
      <c r="B262" s="23" t="s">
        <v>17</v>
      </c>
      <c r="C262" s="97" t="s">
        <v>18</v>
      </c>
      <c r="D262" s="98" t="s">
        <v>19</v>
      </c>
      <c r="E262" s="97" t="s">
        <v>18</v>
      </c>
      <c r="F262" s="98" t="s">
        <v>19</v>
      </c>
      <c r="G262" s="97" t="s">
        <v>18</v>
      </c>
      <c r="H262" s="98" t="s">
        <v>19</v>
      </c>
      <c r="I262" s="97" t="s">
        <v>18</v>
      </c>
      <c r="J262" s="98" t="s">
        <v>19</v>
      </c>
      <c r="K262" s="97" t="s">
        <v>18</v>
      </c>
      <c r="L262" s="98" t="s">
        <v>19</v>
      </c>
      <c r="M262" s="97" t="s">
        <v>18</v>
      </c>
      <c r="N262" s="98" t="s">
        <v>19</v>
      </c>
      <c r="O262" s="97" t="s">
        <v>18</v>
      </c>
      <c r="P262" s="98" t="s">
        <v>19</v>
      </c>
      <c r="Q262" s="97" t="s">
        <v>18</v>
      </c>
      <c r="R262" s="98" t="s">
        <v>19</v>
      </c>
      <c r="S262" s="77"/>
      <c r="T262" s="11"/>
    </row>
    <row r="263" spans="1:20" ht="17.25" customHeight="1">
      <c r="A263" s="12"/>
      <c r="B263" s="78" t="s">
        <v>84</v>
      </c>
      <c r="C263" s="112">
        <v>127421</v>
      </c>
      <c r="D263" s="113">
        <f aca="true" t="shared" si="167" ref="D263:D275">(SUM((C263/C281))*100)-100</f>
        <v>-5.616870611241154</v>
      </c>
      <c r="E263" s="112">
        <v>102104</v>
      </c>
      <c r="F263" s="113">
        <f aca="true" t="shared" si="168" ref="F263:F275">(SUM((E263/E281))*100)-100</f>
        <v>-3.8813107778624953</v>
      </c>
      <c r="G263" s="112">
        <v>3000</v>
      </c>
      <c r="H263" s="113">
        <f aca="true" t="shared" si="169" ref="H263:H275">(SUM((G263/G281))*100)-100</f>
        <v>-15.278170008472188</v>
      </c>
      <c r="I263" s="112">
        <f aca="true" t="shared" si="170" ref="I263:I275">SUM((E263+G263))</f>
        <v>105104</v>
      </c>
      <c r="J263" s="113">
        <f aca="true" t="shared" si="171" ref="J263:J275">(SUM((I263/I281))*100)-100</f>
        <v>-4.248961445958756</v>
      </c>
      <c r="K263" s="112">
        <v>10342</v>
      </c>
      <c r="L263" s="113">
        <f aca="true" t="shared" si="172" ref="L263:L275">(SUM((K263/K281))*100)-100</f>
        <v>-12.982751367269657</v>
      </c>
      <c r="M263" s="112">
        <v>11975</v>
      </c>
      <c r="N263" s="113">
        <f aca="true" t="shared" si="173" ref="N263:N275">(SUM((M263/M281))*100)-100</f>
        <v>-10.306344094075342</v>
      </c>
      <c r="O263" s="112">
        <f aca="true" t="shared" si="174" ref="O263:O275">SUM((K263+M263))</f>
        <v>22317</v>
      </c>
      <c r="P263" s="113">
        <f aca="true" t="shared" si="175" ref="P263:P275">(SUM((O263/O281))*100)-100</f>
        <v>-11.566809320019019</v>
      </c>
      <c r="Q263" s="112">
        <v>25317</v>
      </c>
      <c r="R263" s="113">
        <f aca="true" t="shared" si="176" ref="R263:R275">(SUM((Q263/Q281))*100)-100</f>
        <v>-12.023490982381773</v>
      </c>
      <c r="S263" s="77"/>
      <c r="T263" s="11"/>
    </row>
    <row r="264" spans="1:20" ht="17.25" customHeight="1">
      <c r="A264" s="49"/>
      <c r="B264" s="82" t="s">
        <v>85</v>
      </c>
      <c r="C264" s="114">
        <v>162370</v>
      </c>
      <c r="D264" s="115">
        <f t="shared" si="167"/>
        <v>-9.796448967800714</v>
      </c>
      <c r="E264" s="114">
        <v>130279</v>
      </c>
      <c r="F264" s="115">
        <f t="shared" si="168"/>
        <v>-8.709392605880538</v>
      </c>
      <c r="G264" s="114">
        <v>3808</v>
      </c>
      <c r="H264" s="115">
        <f t="shared" si="169"/>
        <v>-21.403508771929822</v>
      </c>
      <c r="I264" s="114">
        <f t="shared" si="170"/>
        <v>134087</v>
      </c>
      <c r="J264" s="115">
        <f t="shared" si="171"/>
        <v>-9.126212276266827</v>
      </c>
      <c r="K264" s="114">
        <v>12518</v>
      </c>
      <c r="L264" s="115">
        <f t="shared" si="172"/>
        <v>-14.785568413886992</v>
      </c>
      <c r="M264" s="114">
        <v>15765</v>
      </c>
      <c r="N264" s="115">
        <f t="shared" si="173"/>
        <v>-11.238105962502104</v>
      </c>
      <c r="O264" s="114">
        <f t="shared" si="174"/>
        <v>28283</v>
      </c>
      <c r="P264" s="115">
        <f t="shared" si="175"/>
        <v>-12.843980154694762</v>
      </c>
      <c r="Q264" s="114">
        <v>32091</v>
      </c>
      <c r="R264" s="115">
        <f t="shared" si="176"/>
        <v>-13.955920205920208</v>
      </c>
      <c r="S264" s="48"/>
      <c r="T264" s="11"/>
    </row>
    <row r="265" spans="1:20" ht="17.25" customHeight="1">
      <c r="A265" s="49"/>
      <c r="B265" s="82" t="s">
        <v>50</v>
      </c>
      <c r="C265" s="116">
        <v>223029</v>
      </c>
      <c r="D265" s="115">
        <f t="shared" si="167"/>
        <v>-13.831192915758734</v>
      </c>
      <c r="E265" s="116">
        <v>177091</v>
      </c>
      <c r="F265" s="115">
        <f t="shared" si="168"/>
        <v>-11.023408413764685</v>
      </c>
      <c r="G265" s="116">
        <v>5753</v>
      </c>
      <c r="H265" s="115">
        <f t="shared" si="169"/>
        <v>-20.89921627938952</v>
      </c>
      <c r="I265" s="114">
        <f t="shared" si="170"/>
        <v>182844</v>
      </c>
      <c r="J265" s="115">
        <f t="shared" si="171"/>
        <v>-11.371568171242444</v>
      </c>
      <c r="K265" s="116">
        <v>17782</v>
      </c>
      <c r="L265" s="115">
        <f t="shared" si="172"/>
        <v>-12.692099965630675</v>
      </c>
      <c r="M265" s="116">
        <v>22403</v>
      </c>
      <c r="N265" s="115">
        <f t="shared" si="173"/>
        <v>-30.332431507914293</v>
      </c>
      <c r="O265" s="114">
        <f t="shared" si="174"/>
        <v>40185</v>
      </c>
      <c r="P265" s="115">
        <f t="shared" si="175"/>
        <v>-23.49211788896504</v>
      </c>
      <c r="Q265" s="116">
        <v>45938</v>
      </c>
      <c r="R265" s="115">
        <f t="shared" si="176"/>
        <v>-23.176747997391175</v>
      </c>
      <c r="S265" s="48"/>
      <c r="T265" s="11"/>
    </row>
    <row r="266" spans="1:20" ht="17.25" customHeight="1">
      <c r="A266" s="49"/>
      <c r="B266" s="82" t="s">
        <v>72</v>
      </c>
      <c r="C266" s="117">
        <v>117669</v>
      </c>
      <c r="D266" s="115">
        <f t="shared" si="167"/>
        <v>-13.372940500905514</v>
      </c>
      <c r="E266" s="117">
        <v>89585</v>
      </c>
      <c r="F266" s="115">
        <f t="shared" si="168"/>
        <v>-14.429946891835101</v>
      </c>
      <c r="G266" s="117">
        <v>3749</v>
      </c>
      <c r="H266" s="115">
        <f t="shared" si="169"/>
        <v>-13.557758819460446</v>
      </c>
      <c r="I266" s="114">
        <f t="shared" si="170"/>
        <v>93334</v>
      </c>
      <c r="J266" s="115">
        <f t="shared" si="171"/>
        <v>-14.395252639206078</v>
      </c>
      <c r="K266" s="116">
        <v>11685</v>
      </c>
      <c r="L266" s="115">
        <f t="shared" si="172"/>
        <v>-12.003915957526928</v>
      </c>
      <c r="M266" s="116">
        <v>12650</v>
      </c>
      <c r="N266" s="115">
        <f t="shared" si="173"/>
        <v>-6.476415791808364</v>
      </c>
      <c r="O266" s="114">
        <f t="shared" si="174"/>
        <v>24335</v>
      </c>
      <c r="P266" s="115">
        <f t="shared" si="175"/>
        <v>-9.214698750233168</v>
      </c>
      <c r="Q266" s="116">
        <v>28084</v>
      </c>
      <c r="R266" s="115">
        <f t="shared" si="176"/>
        <v>-9.819536317513325</v>
      </c>
      <c r="S266" s="48"/>
      <c r="T266" s="11"/>
    </row>
    <row r="267" spans="1:20" ht="17.25" customHeight="1">
      <c r="A267" s="49"/>
      <c r="B267" s="82" t="s">
        <v>73</v>
      </c>
      <c r="C267" s="116">
        <v>113540</v>
      </c>
      <c r="D267" s="115">
        <f t="shared" si="167"/>
        <v>-18.399908007646857</v>
      </c>
      <c r="E267" s="116">
        <v>84990</v>
      </c>
      <c r="F267" s="115">
        <f t="shared" si="168"/>
        <v>-19.354379572433032</v>
      </c>
      <c r="G267" s="116">
        <v>3525</v>
      </c>
      <c r="H267" s="115">
        <f t="shared" si="169"/>
        <v>-21.28182224207235</v>
      </c>
      <c r="I267" s="114">
        <f t="shared" si="170"/>
        <v>88515</v>
      </c>
      <c r="J267" s="115">
        <f t="shared" si="171"/>
        <v>-19.43294042688754</v>
      </c>
      <c r="K267" s="116">
        <v>11163</v>
      </c>
      <c r="L267" s="115">
        <f t="shared" si="172"/>
        <v>-19.644399654477397</v>
      </c>
      <c r="M267" s="116">
        <v>13862</v>
      </c>
      <c r="N267" s="115">
        <f t="shared" si="173"/>
        <v>-9.899252518687035</v>
      </c>
      <c r="O267" s="114">
        <f t="shared" si="174"/>
        <v>25025</v>
      </c>
      <c r="P267" s="115">
        <f t="shared" si="175"/>
        <v>-14.523345971240218</v>
      </c>
      <c r="Q267" s="116">
        <v>28550</v>
      </c>
      <c r="R267" s="115">
        <f t="shared" si="176"/>
        <v>-15.419937786994524</v>
      </c>
      <c r="S267" s="48"/>
      <c r="T267" s="11"/>
    </row>
    <row r="268" spans="1:20" ht="17.25" customHeight="1">
      <c r="A268" s="49"/>
      <c r="B268" s="82" t="s">
        <v>74</v>
      </c>
      <c r="C268" s="116">
        <v>138942</v>
      </c>
      <c r="D268" s="115">
        <f t="shared" si="167"/>
        <v>-16.163133790706524</v>
      </c>
      <c r="E268" s="116">
        <v>99549</v>
      </c>
      <c r="F268" s="115">
        <f t="shared" si="168"/>
        <v>-17.847593582887697</v>
      </c>
      <c r="G268" s="116">
        <v>4020</v>
      </c>
      <c r="H268" s="115">
        <f t="shared" si="169"/>
        <v>-18.672870726279584</v>
      </c>
      <c r="I268" s="114">
        <f t="shared" si="170"/>
        <v>103569</v>
      </c>
      <c r="J268" s="115">
        <f t="shared" si="171"/>
        <v>-17.87993878797009</v>
      </c>
      <c r="K268" s="116">
        <v>18600</v>
      </c>
      <c r="L268" s="115">
        <f t="shared" si="172"/>
        <v>-15.099507029395653</v>
      </c>
      <c r="M268" s="116">
        <v>16773</v>
      </c>
      <c r="N268" s="115">
        <f t="shared" si="173"/>
        <v>-5.247994576883968</v>
      </c>
      <c r="O268" s="114">
        <f t="shared" si="174"/>
        <v>35373</v>
      </c>
      <c r="P268" s="115">
        <f t="shared" si="175"/>
        <v>-10.69679373895481</v>
      </c>
      <c r="Q268" s="116">
        <v>39393</v>
      </c>
      <c r="R268" s="115">
        <f t="shared" si="176"/>
        <v>-11.581711669247866</v>
      </c>
      <c r="S268" s="48"/>
      <c r="T268" s="11"/>
    </row>
    <row r="269" spans="1:20" ht="17.25" customHeight="1">
      <c r="A269" s="49"/>
      <c r="B269" s="87" t="s">
        <v>75</v>
      </c>
      <c r="C269" s="116">
        <v>141031</v>
      </c>
      <c r="D269" s="115">
        <f t="shared" si="167"/>
        <v>-7.231705311626385</v>
      </c>
      <c r="E269" s="116">
        <v>106255</v>
      </c>
      <c r="F269" s="115">
        <f t="shared" si="168"/>
        <v>-8.031402011529082</v>
      </c>
      <c r="G269" s="116">
        <v>3838</v>
      </c>
      <c r="H269" s="115">
        <f t="shared" si="169"/>
        <v>-14.805771365149837</v>
      </c>
      <c r="I269" s="114">
        <f t="shared" si="170"/>
        <v>110093</v>
      </c>
      <c r="J269" s="115">
        <f t="shared" si="171"/>
        <v>-8.285640500170771</v>
      </c>
      <c r="K269" s="116">
        <v>13484</v>
      </c>
      <c r="L269" s="115">
        <f t="shared" si="172"/>
        <v>-12.899683482979142</v>
      </c>
      <c r="M269" s="116">
        <v>17454</v>
      </c>
      <c r="N269" s="115">
        <f t="shared" si="173"/>
        <v>5.749772796122386</v>
      </c>
      <c r="O269" s="114">
        <f t="shared" si="174"/>
        <v>30938</v>
      </c>
      <c r="P269" s="115">
        <f t="shared" si="175"/>
        <v>-3.2764334396298267</v>
      </c>
      <c r="Q269" s="116">
        <v>34776</v>
      </c>
      <c r="R269" s="115">
        <f t="shared" si="176"/>
        <v>-4.6997889890657945</v>
      </c>
      <c r="S269" s="48"/>
      <c r="T269" s="11"/>
    </row>
    <row r="270" spans="1:20" ht="17.25" customHeight="1">
      <c r="A270" s="37"/>
      <c r="B270" s="87" t="s">
        <v>76</v>
      </c>
      <c r="C270" s="116">
        <v>110286</v>
      </c>
      <c r="D270" s="115">
        <f t="shared" si="167"/>
        <v>-5.080515367203432</v>
      </c>
      <c r="E270" s="116">
        <v>83757</v>
      </c>
      <c r="F270" s="115">
        <f t="shared" si="168"/>
        <v>-6.0409234704179795</v>
      </c>
      <c r="G270" s="116">
        <v>2688</v>
      </c>
      <c r="H270" s="115">
        <f t="shared" si="169"/>
        <v>-18.098720292504566</v>
      </c>
      <c r="I270" s="116">
        <f t="shared" si="170"/>
        <v>86445</v>
      </c>
      <c r="J270" s="115">
        <f t="shared" si="171"/>
        <v>-6.469098935341464</v>
      </c>
      <c r="K270" s="116">
        <v>10352</v>
      </c>
      <c r="L270" s="115">
        <f t="shared" si="172"/>
        <v>-6.77233429394812</v>
      </c>
      <c r="M270" s="116">
        <v>13489</v>
      </c>
      <c r="N270" s="115">
        <f t="shared" si="173"/>
        <v>6.539767790853816</v>
      </c>
      <c r="O270" s="116">
        <f t="shared" si="174"/>
        <v>23841</v>
      </c>
      <c r="P270" s="115">
        <f t="shared" si="175"/>
        <v>0.31979802230171117</v>
      </c>
      <c r="Q270" s="116">
        <v>26529</v>
      </c>
      <c r="R270" s="115">
        <f t="shared" si="176"/>
        <v>-1.9151846785225786</v>
      </c>
      <c r="S270" s="48"/>
      <c r="T270" s="11"/>
    </row>
    <row r="271" spans="1:20" ht="17.25" customHeight="1">
      <c r="A271" s="37"/>
      <c r="B271" s="87" t="s">
        <v>77</v>
      </c>
      <c r="C271" s="116">
        <v>156083</v>
      </c>
      <c r="D271" s="115">
        <f t="shared" si="167"/>
        <v>-5.875435697658986</v>
      </c>
      <c r="E271" s="116">
        <v>119743</v>
      </c>
      <c r="F271" s="115">
        <f t="shared" si="168"/>
        <v>-6.332232982368311</v>
      </c>
      <c r="G271" s="116">
        <v>3604</v>
      </c>
      <c r="H271" s="115">
        <f t="shared" si="169"/>
        <v>-20.4766107678729</v>
      </c>
      <c r="I271" s="116">
        <f t="shared" si="170"/>
        <v>123347</v>
      </c>
      <c r="J271" s="115">
        <f t="shared" si="171"/>
        <v>-6.816499206768896</v>
      </c>
      <c r="K271" s="114">
        <v>14516</v>
      </c>
      <c r="L271" s="115">
        <f t="shared" si="172"/>
        <v>-1.7861975642760513</v>
      </c>
      <c r="M271" s="114">
        <v>18220</v>
      </c>
      <c r="N271" s="115">
        <f t="shared" si="173"/>
        <v>-2.441636324694798</v>
      </c>
      <c r="O271" s="116">
        <f t="shared" si="174"/>
        <v>32736</v>
      </c>
      <c r="P271" s="115">
        <f t="shared" si="175"/>
        <v>-2.152080344332859</v>
      </c>
      <c r="Q271" s="116">
        <v>36340</v>
      </c>
      <c r="R271" s="115">
        <f t="shared" si="176"/>
        <v>-4.338212066968509</v>
      </c>
      <c r="S271" s="48"/>
      <c r="T271" s="11"/>
    </row>
    <row r="272" spans="1:20" ht="17.25" customHeight="1">
      <c r="A272" s="49"/>
      <c r="B272" s="87" t="s">
        <v>78</v>
      </c>
      <c r="C272" s="114">
        <v>132541</v>
      </c>
      <c r="D272" s="115">
        <f t="shared" si="167"/>
        <v>-8.870202554970362</v>
      </c>
      <c r="E272" s="114">
        <v>98606</v>
      </c>
      <c r="F272" s="115">
        <f t="shared" si="168"/>
        <v>-12.184739241949273</v>
      </c>
      <c r="G272" s="114">
        <v>3252</v>
      </c>
      <c r="H272" s="115">
        <f t="shared" si="169"/>
        <v>-8.67733782645324</v>
      </c>
      <c r="I272" s="116">
        <f t="shared" si="170"/>
        <v>101858</v>
      </c>
      <c r="J272" s="115">
        <f t="shared" si="171"/>
        <v>-12.076927724883262</v>
      </c>
      <c r="K272" s="114">
        <v>14455</v>
      </c>
      <c r="L272" s="115">
        <f t="shared" si="172"/>
        <v>8.01016214600611</v>
      </c>
      <c r="M272" s="114">
        <v>16228</v>
      </c>
      <c r="N272" s="115">
        <f t="shared" si="173"/>
        <v>0.11104256631708154</v>
      </c>
      <c r="O272" s="116">
        <f t="shared" si="174"/>
        <v>30683</v>
      </c>
      <c r="P272" s="115">
        <f t="shared" si="175"/>
        <v>3.683303483932022</v>
      </c>
      <c r="Q272" s="116">
        <v>33935</v>
      </c>
      <c r="R272" s="115">
        <f t="shared" si="176"/>
        <v>2.355673523556746</v>
      </c>
      <c r="S272" s="48"/>
      <c r="T272" s="11"/>
    </row>
    <row r="273" spans="1:20" ht="17.25" customHeight="1">
      <c r="A273" s="49"/>
      <c r="B273" s="87" t="s">
        <v>79</v>
      </c>
      <c r="C273" s="114">
        <v>143124</v>
      </c>
      <c r="D273" s="115">
        <f t="shared" si="167"/>
        <v>-6.516002612671457</v>
      </c>
      <c r="E273" s="114">
        <v>100271</v>
      </c>
      <c r="F273" s="115">
        <f t="shared" si="168"/>
        <v>-8.174217240400367</v>
      </c>
      <c r="G273" s="114">
        <v>3042</v>
      </c>
      <c r="H273" s="115">
        <f t="shared" si="169"/>
        <v>-8.648648648648646</v>
      </c>
      <c r="I273" s="116">
        <f t="shared" si="170"/>
        <v>103313</v>
      </c>
      <c r="J273" s="115">
        <f t="shared" si="171"/>
        <v>-8.188257040532505</v>
      </c>
      <c r="K273" s="114">
        <v>21818</v>
      </c>
      <c r="L273" s="115">
        <f t="shared" si="172"/>
        <v>-9.148448886112845</v>
      </c>
      <c r="M273" s="114">
        <v>17993</v>
      </c>
      <c r="N273" s="115">
        <f t="shared" si="173"/>
        <v>8.66650561662037</v>
      </c>
      <c r="O273" s="116">
        <f t="shared" si="174"/>
        <v>39811</v>
      </c>
      <c r="P273" s="115">
        <f t="shared" si="175"/>
        <v>-1.8780962709190874</v>
      </c>
      <c r="Q273" s="116">
        <v>42853</v>
      </c>
      <c r="R273" s="115">
        <f t="shared" si="176"/>
        <v>-2.391636106871971</v>
      </c>
      <c r="S273" s="48"/>
      <c r="T273" s="11"/>
    </row>
    <row r="274" spans="1:20" ht="17.25" customHeight="1">
      <c r="A274" s="49"/>
      <c r="B274" s="87" t="s">
        <v>80</v>
      </c>
      <c r="C274" s="114">
        <v>122135</v>
      </c>
      <c r="D274" s="115">
        <f t="shared" si="167"/>
        <v>-0.5172273356683235</v>
      </c>
      <c r="E274" s="114">
        <v>91199</v>
      </c>
      <c r="F274" s="115">
        <f t="shared" si="168"/>
        <v>-2.7304045478300765</v>
      </c>
      <c r="G274" s="114">
        <v>2653</v>
      </c>
      <c r="H274" s="115">
        <f t="shared" si="169"/>
        <v>-11.419031719532555</v>
      </c>
      <c r="I274" s="116">
        <f t="shared" si="170"/>
        <v>93852</v>
      </c>
      <c r="J274" s="115">
        <f t="shared" si="171"/>
        <v>-2.9993591996196614</v>
      </c>
      <c r="K274" s="114">
        <v>10643</v>
      </c>
      <c r="L274" s="115">
        <f t="shared" si="172"/>
        <v>-3.4385773906732027</v>
      </c>
      <c r="M274" s="114">
        <v>17640</v>
      </c>
      <c r="N274" s="115">
        <f t="shared" si="173"/>
        <v>17.64705882352942</v>
      </c>
      <c r="O274" s="116">
        <f t="shared" si="174"/>
        <v>28283</v>
      </c>
      <c r="P274" s="115">
        <f t="shared" si="175"/>
        <v>8.713868388683892</v>
      </c>
      <c r="Q274" s="116">
        <v>30936</v>
      </c>
      <c r="R274" s="115">
        <f t="shared" si="176"/>
        <v>6.6354141532522135</v>
      </c>
      <c r="S274" s="48"/>
      <c r="T274" s="11"/>
    </row>
    <row r="275" spans="1:20" ht="17.25" customHeight="1">
      <c r="A275" s="22"/>
      <c r="B275" s="88" t="s">
        <v>81</v>
      </c>
      <c r="C275" s="118">
        <f>SUM(C263:C274)</f>
        <v>1688171</v>
      </c>
      <c r="D275" s="119">
        <f t="shared" si="167"/>
        <v>-9.71831008512251</v>
      </c>
      <c r="E275" s="120">
        <f>SUM(E263:E274)</f>
        <v>1283429</v>
      </c>
      <c r="F275" s="119">
        <f t="shared" si="168"/>
        <v>-10.059713562708353</v>
      </c>
      <c r="G275" s="120">
        <f>SUM(G263:G274)</f>
        <v>42932</v>
      </c>
      <c r="H275" s="119">
        <f t="shared" si="169"/>
        <v>-16.83390802371082</v>
      </c>
      <c r="I275" s="121">
        <f t="shared" si="170"/>
        <v>1326361</v>
      </c>
      <c r="J275" s="119">
        <f t="shared" si="171"/>
        <v>-10.296219196389018</v>
      </c>
      <c r="K275" s="120">
        <f>SUM(K263:K274)</f>
        <v>167358</v>
      </c>
      <c r="L275" s="119">
        <f t="shared" si="172"/>
        <v>-9.928635243210664</v>
      </c>
      <c r="M275" s="120">
        <f>SUM(M263:M274)</f>
        <v>194452</v>
      </c>
      <c r="N275" s="119">
        <f t="shared" si="173"/>
        <v>-5.369708885276864</v>
      </c>
      <c r="O275" s="121">
        <f t="shared" si="174"/>
        <v>361810</v>
      </c>
      <c r="P275" s="119">
        <f t="shared" si="175"/>
        <v>-7.534526645063025</v>
      </c>
      <c r="Q275" s="121">
        <f>SUM(Q263:Q274)</f>
        <v>404742</v>
      </c>
      <c r="R275" s="119">
        <f t="shared" si="176"/>
        <v>-8.618377382516698</v>
      </c>
      <c r="S275" s="48"/>
      <c r="T275" s="11"/>
    </row>
    <row r="276" spans="1:20" ht="17.25" customHeight="1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48"/>
      <c r="T276" s="11"/>
    </row>
    <row r="277" spans="1:20" ht="17.25" customHeight="1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48"/>
      <c r="T277" s="11"/>
    </row>
    <row r="278" spans="1:20" ht="17.25" customHeight="1">
      <c r="A278" s="12"/>
      <c r="B278" s="13"/>
      <c r="C278" s="14" t="s">
        <v>1</v>
      </c>
      <c r="D278" s="14"/>
      <c r="E278" s="14" t="s">
        <v>2</v>
      </c>
      <c r="F278" s="14"/>
      <c r="G278" s="14" t="s">
        <v>3</v>
      </c>
      <c r="H278" s="14"/>
      <c r="I278" s="14" t="s">
        <v>4</v>
      </c>
      <c r="J278" s="14"/>
      <c r="K278" s="14" t="s">
        <v>5</v>
      </c>
      <c r="L278" s="14"/>
      <c r="M278" s="16" t="s">
        <v>6</v>
      </c>
      <c r="N278" s="16"/>
      <c r="O278" s="14" t="s">
        <v>7</v>
      </c>
      <c r="P278" s="14"/>
      <c r="Q278" s="14" t="s">
        <v>8</v>
      </c>
      <c r="R278" s="14"/>
      <c r="S278" s="48"/>
      <c r="T278" s="11"/>
    </row>
    <row r="279" spans="1:20" ht="17.25" customHeight="1">
      <c r="A279" s="49"/>
      <c r="B279" s="50"/>
      <c r="C279" s="95"/>
      <c r="D279" s="96" t="s">
        <v>9</v>
      </c>
      <c r="E279" s="95" t="s">
        <v>10</v>
      </c>
      <c r="F279" s="96" t="s">
        <v>9</v>
      </c>
      <c r="G279" s="95" t="s">
        <v>11</v>
      </c>
      <c r="H279" s="96" t="s">
        <v>9</v>
      </c>
      <c r="I279" s="95" t="s">
        <v>12</v>
      </c>
      <c r="J279" s="96" t="s">
        <v>9</v>
      </c>
      <c r="K279" s="95" t="s">
        <v>13</v>
      </c>
      <c r="L279" s="96" t="s">
        <v>9</v>
      </c>
      <c r="M279" s="95" t="s">
        <v>14</v>
      </c>
      <c r="N279" s="96" t="s">
        <v>9</v>
      </c>
      <c r="O279" s="95" t="s">
        <v>15</v>
      </c>
      <c r="P279" s="96" t="s">
        <v>9</v>
      </c>
      <c r="Q279" s="95" t="s">
        <v>16</v>
      </c>
      <c r="R279" s="96" t="s">
        <v>9</v>
      </c>
      <c r="S279" s="48"/>
      <c r="T279" s="11"/>
    </row>
    <row r="280" spans="1:20" ht="17.25" customHeight="1">
      <c r="A280" s="22"/>
      <c r="B280" s="23" t="s">
        <v>17</v>
      </c>
      <c r="C280" s="97" t="s">
        <v>18</v>
      </c>
      <c r="D280" s="98" t="s">
        <v>19</v>
      </c>
      <c r="E280" s="97" t="s">
        <v>18</v>
      </c>
      <c r="F280" s="98" t="s">
        <v>19</v>
      </c>
      <c r="G280" s="97" t="s">
        <v>18</v>
      </c>
      <c r="H280" s="98" t="s">
        <v>19</v>
      </c>
      <c r="I280" s="97" t="s">
        <v>18</v>
      </c>
      <c r="J280" s="98" t="s">
        <v>19</v>
      </c>
      <c r="K280" s="97" t="s">
        <v>18</v>
      </c>
      <c r="L280" s="98" t="s">
        <v>19</v>
      </c>
      <c r="M280" s="97" t="s">
        <v>18</v>
      </c>
      <c r="N280" s="98" t="s">
        <v>19</v>
      </c>
      <c r="O280" s="97" t="s">
        <v>18</v>
      </c>
      <c r="P280" s="98" t="s">
        <v>19</v>
      </c>
      <c r="Q280" s="97" t="s">
        <v>18</v>
      </c>
      <c r="R280" s="98" t="s">
        <v>19</v>
      </c>
      <c r="S280" s="77"/>
      <c r="T280" s="11"/>
    </row>
    <row r="281" spans="1:20" ht="17.25" customHeight="1">
      <c r="A281" s="12"/>
      <c r="B281" s="78" t="s">
        <v>86</v>
      </c>
      <c r="C281" s="112">
        <v>135004</v>
      </c>
      <c r="D281" s="113" t="s">
        <v>87</v>
      </c>
      <c r="E281" s="112">
        <v>106227</v>
      </c>
      <c r="F281" s="113" t="s">
        <v>88</v>
      </c>
      <c r="G281" s="112">
        <v>3541</v>
      </c>
      <c r="H281" s="113" t="s">
        <v>89</v>
      </c>
      <c r="I281" s="112">
        <f aca="true" t="shared" si="177" ref="I281:I293">SUM((E281+G281))</f>
        <v>109768</v>
      </c>
      <c r="J281" s="113">
        <f aca="true" t="shared" si="178" ref="J281:J293">(SUM((I281/I299))*100)-100</f>
        <v>-1.312619124680836</v>
      </c>
      <c r="K281" s="112">
        <v>11885</v>
      </c>
      <c r="L281" s="124" t="s">
        <v>90</v>
      </c>
      <c r="M281" s="112">
        <v>13351</v>
      </c>
      <c r="N281" s="113" t="s">
        <v>91</v>
      </c>
      <c r="O281" s="112">
        <f aca="true" t="shared" si="179" ref="O281:O293">SUM((K281+M281))</f>
        <v>25236</v>
      </c>
      <c r="P281" s="113">
        <f aca="true" t="shared" si="180" ref="P281:P293">(SUM((O281/O299))*100)-100</f>
        <v>-6.668146011316992</v>
      </c>
      <c r="Q281" s="112">
        <v>28777</v>
      </c>
      <c r="R281" s="113" t="s">
        <v>92</v>
      </c>
      <c r="S281" s="77"/>
      <c r="T281" s="11"/>
    </row>
    <row r="282" spans="1:20" ht="17.25" customHeight="1">
      <c r="A282" s="49"/>
      <c r="B282" s="82" t="s">
        <v>93</v>
      </c>
      <c r="C282" s="114">
        <v>180004</v>
      </c>
      <c r="D282" s="115" t="s">
        <v>94</v>
      </c>
      <c r="E282" s="114">
        <v>142708</v>
      </c>
      <c r="F282" s="115" t="s">
        <v>95</v>
      </c>
      <c r="G282" s="114">
        <v>4845</v>
      </c>
      <c r="H282" s="115" t="s">
        <v>96</v>
      </c>
      <c r="I282" s="114">
        <f t="shared" si="177"/>
        <v>147553</v>
      </c>
      <c r="J282" s="115">
        <f t="shared" si="178"/>
        <v>-0.3262719878948275</v>
      </c>
      <c r="K282" s="114">
        <v>14690</v>
      </c>
      <c r="L282" s="115" t="s">
        <v>97</v>
      </c>
      <c r="M282" s="114">
        <v>17761</v>
      </c>
      <c r="N282" s="115" t="s">
        <v>98</v>
      </c>
      <c r="O282" s="114">
        <f t="shared" si="179"/>
        <v>32451</v>
      </c>
      <c r="P282" s="115">
        <f t="shared" si="180"/>
        <v>-6.303054801640002</v>
      </c>
      <c r="Q282" s="114">
        <v>37296</v>
      </c>
      <c r="R282" s="115" t="s">
        <v>99</v>
      </c>
      <c r="S282" s="48"/>
      <c r="T282" s="11"/>
    </row>
    <row r="283" spans="1:20" ht="17.25" customHeight="1">
      <c r="A283" s="49"/>
      <c r="B283" s="82" t="s">
        <v>50</v>
      </c>
      <c r="C283" s="116">
        <v>258828</v>
      </c>
      <c r="D283" s="115" t="s">
        <v>100</v>
      </c>
      <c r="E283" s="116">
        <v>199031</v>
      </c>
      <c r="F283" s="115" t="s">
        <v>101</v>
      </c>
      <c r="G283" s="116">
        <v>7273</v>
      </c>
      <c r="H283" s="115" t="s">
        <v>102</v>
      </c>
      <c r="I283" s="114">
        <f t="shared" si="177"/>
        <v>206304</v>
      </c>
      <c r="J283" s="115">
        <f t="shared" si="178"/>
        <v>-9.008552059948215</v>
      </c>
      <c r="K283" s="116">
        <v>20367</v>
      </c>
      <c r="L283" s="115" t="s">
        <v>103</v>
      </c>
      <c r="M283" s="116">
        <v>32157</v>
      </c>
      <c r="N283" s="115" t="s">
        <v>104</v>
      </c>
      <c r="O283" s="114">
        <f t="shared" si="179"/>
        <v>52524</v>
      </c>
      <c r="P283" s="115">
        <f t="shared" si="180"/>
        <v>-0.7970384920485003</v>
      </c>
      <c r="Q283" s="116">
        <f>SUM(((G283+K283)+M283))</f>
        <v>59797</v>
      </c>
      <c r="R283" s="115" t="s">
        <v>105</v>
      </c>
      <c r="S283" s="48"/>
      <c r="T283" s="11"/>
    </row>
    <row r="284" spans="1:20" ht="17.25" customHeight="1">
      <c r="A284" s="49"/>
      <c r="B284" s="82" t="s">
        <v>72</v>
      </c>
      <c r="C284" s="117">
        <v>135834</v>
      </c>
      <c r="D284" s="115" t="s">
        <v>106</v>
      </c>
      <c r="E284" s="117">
        <v>104692</v>
      </c>
      <c r="F284" s="115" t="s">
        <v>107</v>
      </c>
      <c r="G284" s="117">
        <v>4337</v>
      </c>
      <c r="H284" s="115" t="s">
        <v>108</v>
      </c>
      <c r="I284" s="114">
        <f t="shared" si="177"/>
        <v>109029</v>
      </c>
      <c r="J284" s="115">
        <f t="shared" si="178"/>
        <v>-1.9047019235959795</v>
      </c>
      <c r="K284" s="116">
        <v>13279</v>
      </c>
      <c r="L284" s="115">
        <v>0</v>
      </c>
      <c r="M284" s="116">
        <v>13526</v>
      </c>
      <c r="N284" s="115" t="s">
        <v>108</v>
      </c>
      <c r="O284" s="114">
        <f t="shared" si="179"/>
        <v>26805</v>
      </c>
      <c r="P284" s="115">
        <f t="shared" si="180"/>
        <v>-6.39731815483465</v>
      </c>
      <c r="Q284" s="116">
        <v>31142</v>
      </c>
      <c r="R284" s="115" t="s">
        <v>109</v>
      </c>
      <c r="S284" s="48"/>
      <c r="T284" s="11"/>
    </row>
    <row r="285" spans="1:20" ht="17.25" customHeight="1">
      <c r="A285" s="49"/>
      <c r="B285" s="82" t="s">
        <v>73</v>
      </c>
      <c r="C285" s="116">
        <v>139142</v>
      </c>
      <c r="D285" s="115" t="s">
        <v>106</v>
      </c>
      <c r="E285" s="116">
        <v>105387</v>
      </c>
      <c r="F285" s="115" t="s">
        <v>110</v>
      </c>
      <c r="G285" s="116">
        <v>4478</v>
      </c>
      <c r="H285" s="115" t="s">
        <v>111</v>
      </c>
      <c r="I285" s="114">
        <f t="shared" si="177"/>
        <v>109865</v>
      </c>
      <c r="J285" s="115">
        <f t="shared" si="178"/>
        <v>-2.2388126106726247</v>
      </c>
      <c r="K285" s="116">
        <v>13892</v>
      </c>
      <c r="L285" s="115" t="s">
        <v>112</v>
      </c>
      <c r="M285" s="116">
        <v>15385</v>
      </c>
      <c r="N285" s="115" t="s">
        <v>113</v>
      </c>
      <c r="O285" s="114">
        <f t="shared" si="179"/>
        <v>29277</v>
      </c>
      <c r="P285" s="115">
        <f t="shared" si="180"/>
        <v>-4.876860094872953</v>
      </c>
      <c r="Q285" s="116">
        <v>33755</v>
      </c>
      <c r="R285" s="115" t="s">
        <v>114</v>
      </c>
      <c r="S285" s="48"/>
      <c r="T285" s="11"/>
    </row>
    <row r="286" spans="1:20" ht="17.25" customHeight="1">
      <c r="A286" s="49"/>
      <c r="B286" s="82" t="s">
        <v>74</v>
      </c>
      <c r="C286" s="117">
        <v>165729</v>
      </c>
      <c r="D286" s="115" t="s">
        <v>106</v>
      </c>
      <c r="E286" s="117">
        <v>121176</v>
      </c>
      <c r="F286" s="125" t="s">
        <v>115</v>
      </c>
      <c r="G286" s="117">
        <v>4943</v>
      </c>
      <c r="H286" s="115" t="s">
        <v>116</v>
      </c>
      <c r="I286" s="114">
        <f t="shared" si="177"/>
        <v>126119</v>
      </c>
      <c r="J286" s="115">
        <f t="shared" si="178"/>
        <v>-3.593487234367828</v>
      </c>
      <c r="K286" s="117">
        <v>21908</v>
      </c>
      <c r="L286" s="125" t="s">
        <v>117</v>
      </c>
      <c r="M286" s="117">
        <v>17702</v>
      </c>
      <c r="N286" s="125" t="s">
        <v>118</v>
      </c>
      <c r="O286" s="116">
        <f t="shared" si="179"/>
        <v>39610</v>
      </c>
      <c r="P286" s="115">
        <f t="shared" si="180"/>
        <v>-0.23926457624983755</v>
      </c>
      <c r="Q286" s="116">
        <v>44553</v>
      </c>
      <c r="R286" s="115">
        <v>0</v>
      </c>
      <c r="S286" s="48"/>
      <c r="T286" s="11"/>
    </row>
    <row r="287" spans="1:20" ht="17.25" customHeight="1">
      <c r="A287" s="49"/>
      <c r="B287" s="87" t="s">
        <v>75</v>
      </c>
      <c r="C287" s="116">
        <v>152025</v>
      </c>
      <c r="D287" s="115" t="s">
        <v>119</v>
      </c>
      <c r="E287" s="126">
        <v>115534</v>
      </c>
      <c r="F287" s="115" t="s">
        <v>120</v>
      </c>
      <c r="G287" s="116">
        <v>4505</v>
      </c>
      <c r="H287" s="115" t="s">
        <v>121</v>
      </c>
      <c r="I287" s="114">
        <f t="shared" si="177"/>
        <v>120039</v>
      </c>
      <c r="J287" s="115">
        <f t="shared" si="178"/>
        <v>1.5489645370871727</v>
      </c>
      <c r="K287" s="116">
        <v>15481</v>
      </c>
      <c r="L287" s="115" t="s">
        <v>122</v>
      </c>
      <c r="M287" s="116">
        <v>16505</v>
      </c>
      <c r="N287" s="115" t="s">
        <v>123</v>
      </c>
      <c r="O287" s="116">
        <f t="shared" si="179"/>
        <v>31986</v>
      </c>
      <c r="P287" s="115">
        <f t="shared" si="180"/>
        <v>-4.961968148324232</v>
      </c>
      <c r="Q287" s="116">
        <v>36491</v>
      </c>
      <c r="R287" s="115" t="s">
        <v>99</v>
      </c>
      <c r="S287" s="48"/>
      <c r="T287" s="11"/>
    </row>
    <row r="288" spans="1:20" ht="17.25" customHeight="1">
      <c r="A288" s="37"/>
      <c r="B288" s="87" t="s">
        <v>76</v>
      </c>
      <c r="C288" s="116">
        <v>116189</v>
      </c>
      <c r="D288" s="115" t="s">
        <v>106</v>
      </c>
      <c r="E288" s="116">
        <v>89142</v>
      </c>
      <c r="F288" s="115" t="s">
        <v>124</v>
      </c>
      <c r="G288" s="116">
        <v>3282</v>
      </c>
      <c r="H288" s="115" t="s">
        <v>125</v>
      </c>
      <c r="I288" s="116">
        <f t="shared" si="177"/>
        <v>92424</v>
      </c>
      <c r="J288" s="115">
        <f t="shared" si="178"/>
        <v>1.628492572270531</v>
      </c>
      <c r="K288" s="116">
        <v>11104</v>
      </c>
      <c r="L288" s="125" t="s">
        <v>126</v>
      </c>
      <c r="M288" s="116">
        <v>12661</v>
      </c>
      <c r="N288" s="115" t="s">
        <v>127</v>
      </c>
      <c r="O288" s="116">
        <f t="shared" si="179"/>
        <v>23765</v>
      </c>
      <c r="P288" s="115">
        <f t="shared" si="180"/>
        <v>-16.978165938864635</v>
      </c>
      <c r="Q288" s="116">
        <v>27047</v>
      </c>
      <c r="R288" s="125" t="s">
        <v>128</v>
      </c>
      <c r="S288" s="48"/>
      <c r="T288" s="11"/>
    </row>
    <row r="289" spans="1:20" ht="17.25" customHeight="1">
      <c r="A289" s="37"/>
      <c r="B289" s="87" t="s">
        <v>77</v>
      </c>
      <c r="C289" s="116">
        <v>165826</v>
      </c>
      <c r="D289" s="115" t="s">
        <v>90</v>
      </c>
      <c r="E289" s="116">
        <v>127838</v>
      </c>
      <c r="F289" s="115" t="s">
        <v>129</v>
      </c>
      <c r="G289" s="116">
        <v>4532</v>
      </c>
      <c r="H289" s="115" t="s">
        <v>130</v>
      </c>
      <c r="I289" s="116">
        <f t="shared" si="177"/>
        <v>132370</v>
      </c>
      <c r="J289" s="115">
        <f t="shared" si="178"/>
        <v>-2.387044916560356</v>
      </c>
      <c r="K289" s="114">
        <v>14780</v>
      </c>
      <c r="L289" s="115" t="s">
        <v>111</v>
      </c>
      <c r="M289" s="114">
        <v>18676</v>
      </c>
      <c r="N289" s="115" t="s">
        <v>131</v>
      </c>
      <c r="O289" s="116">
        <f t="shared" si="179"/>
        <v>33456</v>
      </c>
      <c r="P289" s="115">
        <f t="shared" si="180"/>
        <v>-6.620520263481083</v>
      </c>
      <c r="Q289" s="116">
        <v>37988</v>
      </c>
      <c r="R289" s="115" t="s">
        <v>100</v>
      </c>
      <c r="S289" s="48"/>
      <c r="T289" s="11"/>
    </row>
    <row r="290" spans="1:20" ht="17.25" customHeight="1">
      <c r="A290" s="49"/>
      <c r="B290" s="87" t="s">
        <v>78</v>
      </c>
      <c r="C290" s="114">
        <v>145442</v>
      </c>
      <c r="D290" s="115" t="s">
        <v>132</v>
      </c>
      <c r="E290" s="114">
        <v>112288</v>
      </c>
      <c r="F290" s="115" t="s">
        <v>133</v>
      </c>
      <c r="G290" s="114">
        <v>3561</v>
      </c>
      <c r="H290" s="115" t="s">
        <v>134</v>
      </c>
      <c r="I290" s="116">
        <f t="shared" si="177"/>
        <v>115849</v>
      </c>
      <c r="J290" s="115">
        <f t="shared" si="178"/>
        <v>9.203940236602719</v>
      </c>
      <c r="K290" s="114">
        <v>13383</v>
      </c>
      <c r="L290" s="115" t="s">
        <v>107</v>
      </c>
      <c r="M290" s="114">
        <v>16210</v>
      </c>
      <c r="N290" s="125" t="s">
        <v>135</v>
      </c>
      <c r="O290" s="116">
        <f t="shared" si="179"/>
        <v>29593</v>
      </c>
      <c r="P290" s="115">
        <f t="shared" si="180"/>
        <v>-4.257659581351717</v>
      </c>
      <c r="Q290" s="116">
        <v>33154</v>
      </c>
      <c r="R290" s="115" t="s">
        <v>111</v>
      </c>
      <c r="S290" s="48"/>
      <c r="T290" s="11"/>
    </row>
    <row r="291" spans="1:20" ht="17.25" customHeight="1">
      <c r="A291" s="49"/>
      <c r="B291" s="87" t="s">
        <v>79</v>
      </c>
      <c r="C291" s="114">
        <v>153100</v>
      </c>
      <c r="D291" s="115" t="s">
        <v>136</v>
      </c>
      <c r="E291" s="114">
        <v>109197</v>
      </c>
      <c r="F291" s="125" t="s">
        <v>137</v>
      </c>
      <c r="G291" s="114">
        <v>3330</v>
      </c>
      <c r="H291" s="115" t="s">
        <v>138</v>
      </c>
      <c r="I291" s="116">
        <f t="shared" si="177"/>
        <v>112527</v>
      </c>
      <c r="J291" s="115">
        <f t="shared" si="178"/>
        <v>2.3130847494612823</v>
      </c>
      <c r="K291" s="114">
        <v>24015</v>
      </c>
      <c r="L291" s="125" t="s">
        <v>131</v>
      </c>
      <c r="M291" s="114">
        <v>16558</v>
      </c>
      <c r="N291" s="115" t="s">
        <v>103</v>
      </c>
      <c r="O291" s="116">
        <f t="shared" si="179"/>
        <v>40573</v>
      </c>
      <c r="P291" s="115">
        <f t="shared" si="180"/>
        <v>-8.307532373612958</v>
      </c>
      <c r="Q291" s="116">
        <v>43903</v>
      </c>
      <c r="R291" s="125" t="s">
        <v>103</v>
      </c>
      <c r="S291" s="48"/>
      <c r="T291" s="11"/>
    </row>
    <row r="292" spans="1:20" ht="17.25" customHeight="1">
      <c r="A292" s="49"/>
      <c r="B292" s="87" t="s">
        <v>80</v>
      </c>
      <c r="C292" s="114">
        <v>122770</v>
      </c>
      <c r="D292" s="115" t="s">
        <v>139</v>
      </c>
      <c r="E292" s="114">
        <v>93759</v>
      </c>
      <c r="F292" s="115" t="s">
        <v>140</v>
      </c>
      <c r="G292" s="114">
        <v>2995</v>
      </c>
      <c r="H292" s="115" t="s">
        <v>141</v>
      </c>
      <c r="I292" s="114">
        <f t="shared" si="177"/>
        <v>96754</v>
      </c>
      <c r="J292" s="115">
        <f t="shared" si="178"/>
        <v>-6.471788030817123</v>
      </c>
      <c r="K292" s="114">
        <v>11022</v>
      </c>
      <c r="L292" s="115">
        <f aca="true" t="shared" si="181" ref="L292:L293">(SUM((K292/K310))*100)-100</f>
        <v>-11.519627518664194</v>
      </c>
      <c r="M292" s="114">
        <v>14994</v>
      </c>
      <c r="N292" s="115">
        <f aca="true" t="shared" si="182" ref="N292:N293">(SUM((M292/M310))*100)-100</f>
        <v>-4.745568896512296</v>
      </c>
      <c r="O292" s="114">
        <f t="shared" si="179"/>
        <v>26016</v>
      </c>
      <c r="P292" s="115">
        <f t="shared" si="180"/>
        <v>-7.738137456557197</v>
      </c>
      <c r="Q292" s="114">
        <v>29011</v>
      </c>
      <c r="R292" s="115">
        <f aca="true" t="shared" si="183" ref="R292:R293">(SUM((Q292/Q310))*100)-100</f>
        <v>-8.922236524032286</v>
      </c>
      <c r="S292" s="48"/>
      <c r="T292" s="11"/>
    </row>
    <row r="293" spans="1:20" ht="17.25" customHeight="1">
      <c r="A293" s="22"/>
      <c r="B293" s="88" t="s">
        <v>81</v>
      </c>
      <c r="C293" s="118">
        <f>SUM(C281:C292)</f>
        <v>1869893</v>
      </c>
      <c r="D293" s="127">
        <v>-2.6</v>
      </c>
      <c r="E293" s="118">
        <f>SUM(E281:E292)</f>
        <v>1426979</v>
      </c>
      <c r="F293" s="127" t="s">
        <v>107</v>
      </c>
      <c r="G293" s="118">
        <f>SUM(G281:G292)</f>
        <v>51622</v>
      </c>
      <c r="H293" s="128" t="s">
        <v>142</v>
      </c>
      <c r="I293" s="129">
        <f t="shared" si="177"/>
        <v>1478601</v>
      </c>
      <c r="J293" s="119">
        <f t="shared" si="178"/>
        <v>-1.7289472722257955</v>
      </c>
      <c r="K293" s="118">
        <f>SUM(K281:K292)</f>
        <v>185806</v>
      </c>
      <c r="L293" s="119">
        <f t="shared" si="181"/>
        <v>-5.22036319118547</v>
      </c>
      <c r="M293" s="130">
        <f>SUM(M281:M292)</f>
        <v>205486</v>
      </c>
      <c r="N293" s="131">
        <f t="shared" si="182"/>
        <v>-6.2409884835100655</v>
      </c>
      <c r="O293" s="118">
        <f t="shared" si="179"/>
        <v>391292</v>
      </c>
      <c r="P293" s="119">
        <f t="shared" si="180"/>
        <v>-5.759096733172129</v>
      </c>
      <c r="Q293" s="118">
        <f>SUM(Q281:Q292)</f>
        <v>442914</v>
      </c>
      <c r="R293" s="119">
        <f t="shared" si="183"/>
        <v>-6.303824942406905</v>
      </c>
      <c r="S293" s="48"/>
      <c r="T293" s="11"/>
    </row>
    <row r="294" spans="1:20" ht="17.2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48"/>
      <c r="T294" s="11"/>
    </row>
    <row r="295" spans="1:20" ht="17.25" customHeight="1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48"/>
      <c r="T295" s="11"/>
    </row>
    <row r="296" spans="1:20" ht="17.25" customHeight="1">
      <c r="A296" s="12"/>
      <c r="B296" s="13"/>
      <c r="C296" s="14" t="s">
        <v>1</v>
      </c>
      <c r="D296" s="14"/>
      <c r="E296" s="14" t="s">
        <v>2</v>
      </c>
      <c r="F296" s="14"/>
      <c r="G296" s="14" t="s">
        <v>3</v>
      </c>
      <c r="H296" s="14"/>
      <c r="I296" s="14" t="s">
        <v>4</v>
      </c>
      <c r="J296" s="14"/>
      <c r="K296" s="14" t="s">
        <v>5</v>
      </c>
      <c r="L296" s="14"/>
      <c r="M296" s="16" t="s">
        <v>6</v>
      </c>
      <c r="N296" s="16"/>
      <c r="O296" s="14" t="s">
        <v>7</v>
      </c>
      <c r="P296" s="14"/>
      <c r="Q296" s="14" t="s">
        <v>8</v>
      </c>
      <c r="R296" s="14"/>
      <c r="S296" s="48"/>
      <c r="T296" s="11"/>
    </row>
    <row r="297" spans="1:20" ht="17.25" customHeight="1">
      <c r="A297" s="49"/>
      <c r="B297" s="50"/>
      <c r="C297" s="95"/>
      <c r="D297" s="96" t="s">
        <v>9</v>
      </c>
      <c r="E297" s="95" t="s">
        <v>10</v>
      </c>
      <c r="F297" s="96" t="s">
        <v>9</v>
      </c>
      <c r="G297" s="95" t="s">
        <v>11</v>
      </c>
      <c r="H297" s="96" t="s">
        <v>9</v>
      </c>
      <c r="I297" s="95" t="s">
        <v>12</v>
      </c>
      <c r="J297" s="96" t="s">
        <v>9</v>
      </c>
      <c r="K297" s="95" t="s">
        <v>13</v>
      </c>
      <c r="L297" s="96" t="s">
        <v>9</v>
      </c>
      <c r="M297" s="95" t="s">
        <v>14</v>
      </c>
      <c r="N297" s="96" t="s">
        <v>9</v>
      </c>
      <c r="O297" s="95" t="s">
        <v>15</v>
      </c>
      <c r="P297" s="96" t="s">
        <v>9</v>
      </c>
      <c r="Q297" s="95" t="s">
        <v>16</v>
      </c>
      <c r="R297" s="96" t="s">
        <v>9</v>
      </c>
      <c r="S297" s="48"/>
      <c r="T297" s="11"/>
    </row>
    <row r="298" spans="1:20" ht="17.25" customHeight="1">
      <c r="A298" s="22"/>
      <c r="B298" s="23" t="s">
        <v>17</v>
      </c>
      <c r="C298" s="97" t="s">
        <v>18</v>
      </c>
      <c r="D298" s="98" t="s">
        <v>19</v>
      </c>
      <c r="E298" s="97" t="s">
        <v>18</v>
      </c>
      <c r="F298" s="98" t="s">
        <v>19</v>
      </c>
      <c r="G298" s="97" t="s">
        <v>18</v>
      </c>
      <c r="H298" s="98" t="s">
        <v>19</v>
      </c>
      <c r="I298" s="97" t="s">
        <v>18</v>
      </c>
      <c r="J298" s="98" t="s">
        <v>19</v>
      </c>
      <c r="K298" s="97" t="s">
        <v>18</v>
      </c>
      <c r="L298" s="98" t="s">
        <v>19</v>
      </c>
      <c r="M298" s="97" t="s">
        <v>18</v>
      </c>
      <c r="N298" s="98" t="s">
        <v>19</v>
      </c>
      <c r="O298" s="97" t="s">
        <v>18</v>
      </c>
      <c r="P298" s="98" t="s">
        <v>19</v>
      </c>
      <c r="Q298" s="97" t="s">
        <v>18</v>
      </c>
      <c r="R298" s="98" t="s">
        <v>19</v>
      </c>
      <c r="S298" s="77"/>
      <c r="T298" s="11"/>
    </row>
    <row r="299" spans="1:20" ht="17.25" customHeight="1">
      <c r="A299" s="12"/>
      <c r="B299" s="78" t="s">
        <v>143</v>
      </c>
      <c r="C299" s="112">
        <v>138267</v>
      </c>
      <c r="D299" s="113" t="s">
        <v>144</v>
      </c>
      <c r="E299" s="112">
        <v>107302</v>
      </c>
      <c r="F299" s="113" t="s">
        <v>145</v>
      </c>
      <c r="G299" s="112">
        <v>3926</v>
      </c>
      <c r="H299" s="113" t="s">
        <v>146</v>
      </c>
      <c r="I299" s="112">
        <f aca="true" t="shared" si="184" ref="I299:I310">SUM((E299+G299))</f>
        <v>111228</v>
      </c>
      <c r="J299" s="113" t="s">
        <v>147</v>
      </c>
      <c r="K299" s="112">
        <v>12287</v>
      </c>
      <c r="L299" s="124" t="s">
        <v>90</v>
      </c>
      <c r="M299" s="112">
        <v>14752</v>
      </c>
      <c r="N299" s="113" t="s">
        <v>148</v>
      </c>
      <c r="O299" s="112">
        <f aca="true" t="shared" si="185" ref="O299:O310">SUM((K299+M299))</f>
        <v>27039</v>
      </c>
      <c r="P299" s="113" t="s">
        <v>149</v>
      </c>
      <c r="Q299" s="112">
        <v>30965</v>
      </c>
      <c r="R299" s="113" t="s">
        <v>109</v>
      </c>
      <c r="S299" s="77"/>
      <c r="T299" s="11"/>
    </row>
    <row r="300" spans="1:20" ht="17.25" customHeight="1">
      <c r="A300" s="49"/>
      <c r="B300" s="82" t="s">
        <v>150</v>
      </c>
      <c r="C300" s="116">
        <v>182670</v>
      </c>
      <c r="D300" s="115" t="s">
        <v>151</v>
      </c>
      <c r="E300" s="116">
        <v>143108</v>
      </c>
      <c r="F300" s="115" t="s">
        <v>152</v>
      </c>
      <c r="G300" s="116">
        <v>4928</v>
      </c>
      <c r="H300" s="115" t="s">
        <v>153</v>
      </c>
      <c r="I300" s="114">
        <f t="shared" si="184"/>
        <v>148036</v>
      </c>
      <c r="J300" s="115" t="s">
        <v>154</v>
      </c>
      <c r="K300" s="116">
        <v>15080</v>
      </c>
      <c r="L300" s="115" t="s">
        <v>102</v>
      </c>
      <c r="M300" s="116">
        <v>19554</v>
      </c>
      <c r="N300" s="115" t="s">
        <v>155</v>
      </c>
      <c r="O300" s="114">
        <f t="shared" si="185"/>
        <v>34634</v>
      </c>
      <c r="P300" s="115" t="s">
        <v>156</v>
      </c>
      <c r="Q300" s="116">
        <v>39562</v>
      </c>
      <c r="R300" s="115" t="s">
        <v>127</v>
      </c>
      <c r="S300" s="48"/>
      <c r="T300" s="11"/>
    </row>
    <row r="301" spans="1:20" ht="17.25" customHeight="1">
      <c r="A301" s="49"/>
      <c r="B301" s="82" t="s">
        <v>50</v>
      </c>
      <c r="C301" s="116">
        <v>279675</v>
      </c>
      <c r="D301" s="115" t="s">
        <v>157</v>
      </c>
      <c r="E301" s="116">
        <v>218911</v>
      </c>
      <c r="F301" s="115" t="s">
        <v>158</v>
      </c>
      <c r="G301" s="116">
        <v>7818</v>
      </c>
      <c r="H301" s="115" t="s">
        <v>159</v>
      </c>
      <c r="I301" s="114">
        <f t="shared" si="184"/>
        <v>226729</v>
      </c>
      <c r="J301" s="115" t="s">
        <v>160</v>
      </c>
      <c r="K301" s="116">
        <v>22526</v>
      </c>
      <c r="L301" s="115" t="s">
        <v>100</v>
      </c>
      <c r="M301" s="116">
        <v>30420</v>
      </c>
      <c r="N301" s="115" t="s">
        <v>161</v>
      </c>
      <c r="O301" s="114">
        <f t="shared" si="185"/>
        <v>52946</v>
      </c>
      <c r="P301" s="115" t="s">
        <v>156</v>
      </c>
      <c r="Q301" s="116">
        <v>60764</v>
      </c>
      <c r="R301" s="115" t="s">
        <v>162</v>
      </c>
      <c r="S301" s="48"/>
      <c r="T301" s="11"/>
    </row>
    <row r="302" spans="1:20" ht="17.25" customHeight="1">
      <c r="A302" s="49"/>
      <c r="B302" s="82" t="s">
        <v>72</v>
      </c>
      <c r="C302" s="117">
        <v>139783</v>
      </c>
      <c r="D302" s="115" t="s">
        <v>149</v>
      </c>
      <c r="E302" s="117">
        <v>106225</v>
      </c>
      <c r="F302" s="115" t="s">
        <v>163</v>
      </c>
      <c r="G302" s="117">
        <v>4921</v>
      </c>
      <c r="H302" s="115" t="s">
        <v>164</v>
      </c>
      <c r="I302" s="116">
        <f t="shared" si="184"/>
        <v>111146</v>
      </c>
      <c r="J302" s="115" t="s">
        <v>165</v>
      </c>
      <c r="K302" s="116">
        <v>13283</v>
      </c>
      <c r="L302" s="115" t="s">
        <v>131</v>
      </c>
      <c r="M302" s="116">
        <v>15354</v>
      </c>
      <c r="N302" s="115" t="s">
        <v>162</v>
      </c>
      <c r="O302" s="116">
        <f t="shared" si="185"/>
        <v>28637</v>
      </c>
      <c r="P302" s="115" t="s">
        <v>166</v>
      </c>
      <c r="Q302" s="116">
        <v>33558</v>
      </c>
      <c r="R302" s="115" t="s">
        <v>167</v>
      </c>
      <c r="S302" s="48"/>
      <c r="T302" s="11"/>
    </row>
    <row r="303" spans="1:20" ht="17.25" customHeight="1">
      <c r="A303" s="49"/>
      <c r="B303" s="82" t="s">
        <v>73</v>
      </c>
      <c r="C303" s="116">
        <v>143159</v>
      </c>
      <c r="D303" s="115" t="s">
        <v>168</v>
      </c>
      <c r="E303" s="116">
        <v>107639</v>
      </c>
      <c r="F303" s="115" t="s">
        <v>169</v>
      </c>
      <c r="G303" s="116">
        <v>4742</v>
      </c>
      <c r="H303" s="115" t="s">
        <v>170</v>
      </c>
      <c r="I303" s="116">
        <f t="shared" si="184"/>
        <v>112381</v>
      </c>
      <c r="J303" s="115" t="s">
        <v>171</v>
      </c>
      <c r="K303" s="116">
        <v>14279</v>
      </c>
      <c r="L303" s="115" t="s">
        <v>165</v>
      </c>
      <c r="M303" s="116">
        <v>16499</v>
      </c>
      <c r="N303" s="115" t="s">
        <v>131</v>
      </c>
      <c r="O303" s="116">
        <f t="shared" si="185"/>
        <v>30778</v>
      </c>
      <c r="P303" s="115" t="s">
        <v>135</v>
      </c>
      <c r="Q303" s="116">
        <v>35520</v>
      </c>
      <c r="R303" s="115" t="s">
        <v>98</v>
      </c>
      <c r="S303" s="48"/>
      <c r="T303" s="11"/>
    </row>
    <row r="304" spans="1:20" ht="17.25" customHeight="1">
      <c r="A304" s="49"/>
      <c r="B304" s="82" t="s">
        <v>74</v>
      </c>
      <c r="C304" s="117">
        <v>170525</v>
      </c>
      <c r="D304" s="115" t="s">
        <v>118</v>
      </c>
      <c r="E304" s="117">
        <v>125956</v>
      </c>
      <c r="F304" s="125" t="s">
        <v>172</v>
      </c>
      <c r="G304" s="117">
        <v>4864</v>
      </c>
      <c r="H304" s="115" t="s">
        <v>173</v>
      </c>
      <c r="I304" s="116">
        <f t="shared" si="184"/>
        <v>130820</v>
      </c>
      <c r="J304" s="115" t="s">
        <v>99</v>
      </c>
      <c r="K304" s="117">
        <v>20850</v>
      </c>
      <c r="L304" s="125" t="s">
        <v>110</v>
      </c>
      <c r="M304" s="117">
        <v>18855</v>
      </c>
      <c r="N304" s="125" t="s">
        <v>174</v>
      </c>
      <c r="O304" s="116">
        <f t="shared" si="185"/>
        <v>39705</v>
      </c>
      <c r="P304" s="115" t="s">
        <v>175</v>
      </c>
      <c r="Q304" s="116">
        <v>44569</v>
      </c>
      <c r="R304" s="115" t="s">
        <v>176</v>
      </c>
      <c r="S304" s="48"/>
      <c r="T304" s="11"/>
    </row>
    <row r="305" spans="1:20" ht="17.25" customHeight="1">
      <c r="A305" s="49"/>
      <c r="B305" s="87" t="s">
        <v>75</v>
      </c>
      <c r="C305" s="116">
        <v>151864</v>
      </c>
      <c r="D305" s="115" t="s">
        <v>108</v>
      </c>
      <c r="E305" s="126">
        <v>113177</v>
      </c>
      <c r="F305" s="115" t="s">
        <v>108</v>
      </c>
      <c r="G305" s="116">
        <v>5031</v>
      </c>
      <c r="H305" s="115" t="s">
        <v>177</v>
      </c>
      <c r="I305" s="116">
        <f t="shared" si="184"/>
        <v>118208</v>
      </c>
      <c r="J305" s="115" t="s">
        <v>162</v>
      </c>
      <c r="K305" s="116">
        <v>15372</v>
      </c>
      <c r="L305" s="115" t="s">
        <v>178</v>
      </c>
      <c r="M305" s="116">
        <v>18284</v>
      </c>
      <c r="N305" s="115" t="s">
        <v>179</v>
      </c>
      <c r="O305" s="116">
        <f t="shared" si="185"/>
        <v>33656</v>
      </c>
      <c r="P305" s="115" t="s">
        <v>167</v>
      </c>
      <c r="Q305" s="116">
        <v>38687</v>
      </c>
      <c r="R305" s="115" t="s">
        <v>108</v>
      </c>
      <c r="S305" s="48"/>
      <c r="T305" s="11"/>
    </row>
    <row r="306" spans="1:20" ht="17.25" customHeight="1">
      <c r="A306" s="37"/>
      <c r="B306" s="87" t="s">
        <v>76</v>
      </c>
      <c r="C306" s="116">
        <v>119568</v>
      </c>
      <c r="D306" s="115" t="s">
        <v>99</v>
      </c>
      <c r="E306" s="116">
        <v>87092</v>
      </c>
      <c r="F306" s="115" t="s">
        <v>180</v>
      </c>
      <c r="G306" s="116">
        <v>3851</v>
      </c>
      <c r="H306" s="115" t="s">
        <v>181</v>
      </c>
      <c r="I306" s="116">
        <f t="shared" si="184"/>
        <v>90943</v>
      </c>
      <c r="J306" s="115" t="s">
        <v>182</v>
      </c>
      <c r="K306" s="116">
        <v>14749</v>
      </c>
      <c r="L306" s="125" t="s">
        <v>183</v>
      </c>
      <c r="M306" s="116">
        <v>13876</v>
      </c>
      <c r="N306" s="115" t="s">
        <v>121</v>
      </c>
      <c r="O306" s="116">
        <f t="shared" si="185"/>
        <v>28625</v>
      </c>
      <c r="P306" s="125" t="s">
        <v>120</v>
      </c>
      <c r="Q306" s="116">
        <v>32476</v>
      </c>
      <c r="R306" s="125" t="s">
        <v>184</v>
      </c>
      <c r="S306" s="48"/>
      <c r="T306" s="11"/>
    </row>
    <row r="307" spans="1:20" ht="17.25" customHeight="1">
      <c r="A307" s="37"/>
      <c r="B307" s="87" t="s">
        <v>77</v>
      </c>
      <c r="C307" s="116">
        <v>171435</v>
      </c>
      <c r="D307" s="115" t="s">
        <v>185</v>
      </c>
      <c r="E307" s="116">
        <v>130361</v>
      </c>
      <c r="F307" s="115" t="s">
        <v>186</v>
      </c>
      <c r="G307" s="116">
        <v>5246</v>
      </c>
      <c r="H307" s="115" t="s">
        <v>146</v>
      </c>
      <c r="I307" s="116">
        <f t="shared" si="184"/>
        <v>135607</v>
      </c>
      <c r="J307" s="115" t="s">
        <v>99</v>
      </c>
      <c r="K307" s="114">
        <v>15659</v>
      </c>
      <c r="L307" s="115" t="s">
        <v>185</v>
      </c>
      <c r="M307" s="114">
        <v>20169</v>
      </c>
      <c r="N307" s="115" t="s">
        <v>187</v>
      </c>
      <c r="O307" s="116">
        <f t="shared" si="185"/>
        <v>35828</v>
      </c>
      <c r="P307" s="115" t="s">
        <v>188</v>
      </c>
      <c r="Q307" s="116">
        <v>41074</v>
      </c>
      <c r="R307" s="115" t="s">
        <v>189</v>
      </c>
      <c r="S307" s="48"/>
      <c r="T307" s="11"/>
    </row>
    <row r="308" spans="1:20" ht="17.25" customHeight="1">
      <c r="A308" s="49"/>
      <c r="B308" s="87" t="s">
        <v>78</v>
      </c>
      <c r="C308" s="114">
        <v>136994</v>
      </c>
      <c r="D308" s="115" t="s">
        <v>175</v>
      </c>
      <c r="E308" s="114">
        <v>101857</v>
      </c>
      <c r="F308" s="115" t="s">
        <v>178</v>
      </c>
      <c r="G308" s="114">
        <v>4228</v>
      </c>
      <c r="H308" s="115" t="s">
        <v>190</v>
      </c>
      <c r="I308" s="116">
        <f t="shared" si="184"/>
        <v>106085</v>
      </c>
      <c r="J308" s="115" t="s">
        <v>178</v>
      </c>
      <c r="K308" s="114">
        <v>13575</v>
      </c>
      <c r="L308" s="115" t="s">
        <v>191</v>
      </c>
      <c r="M308" s="114">
        <v>17334</v>
      </c>
      <c r="N308" s="125" t="s">
        <v>192</v>
      </c>
      <c r="O308" s="116">
        <f t="shared" si="185"/>
        <v>30909</v>
      </c>
      <c r="P308" s="115" t="s">
        <v>111</v>
      </c>
      <c r="Q308" s="116">
        <v>35137</v>
      </c>
      <c r="R308" s="115" t="s">
        <v>193</v>
      </c>
      <c r="S308" s="48"/>
      <c r="T308" s="11"/>
    </row>
    <row r="309" spans="1:20" ht="17.25" customHeight="1">
      <c r="A309" s="49"/>
      <c r="B309" s="87" t="s">
        <v>79</v>
      </c>
      <c r="C309" s="114">
        <v>154232</v>
      </c>
      <c r="D309" s="115" t="s">
        <v>194</v>
      </c>
      <c r="E309" s="114">
        <v>105684</v>
      </c>
      <c r="F309" s="125" t="s">
        <v>189</v>
      </c>
      <c r="G309" s="114">
        <v>4299</v>
      </c>
      <c r="H309" s="115" t="s">
        <v>195</v>
      </c>
      <c r="I309" s="116">
        <f t="shared" si="184"/>
        <v>109983</v>
      </c>
      <c r="J309" s="115" t="s">
        <v>196</v>
      </c>
      <c r="K309" s="114">
        <v>25923</v>
      </c>
      <c r="L309" s="125" t="s">
        <v>197</v>
      </c>
      <c r="M309" s="114">
        <v>18326</v>
      </c>
      <c r="N309" s="115" t="s">
        <v>198</v>
      </c>
      <c r="O309" s="116">
        <f t="shared" si="185"/>
        <v>44249</v>
      </c>
      <c r="P309" s="125" t="s">
        <v>199</v>
      </c>
      <c r="Q309" s="116">
        <v>48548</v>
      </c>
      <c r="R309" s="125" t="s">
        <v>124</v>
      </c>
      <c r="S309" s="48"/>
      <c r="T309" s="11"/>
    </row>
    <row r="310" spans="1:20" ht="17.25" customHeight="1">
      <c r="A310" s="49"/>
      <c r="B310" s="87" t="s">
        <v>80</v>
      </c>
      <c r="C310" s="114">
        <v>131647</v>
      </c>
      <c r="D310" s="115" t="s">
        <v>200</v>
      </c>
      <c r="E310" s="114">
        <v>99794</v>
      </c>
      <c r="F310" s="115" t="s">
        <v>201</v>
      </c>
      <c r="G310" s="114">
        <v>3655</v>
      </c>
      <c r="H310" s="115" t="s">
        <v>202</v>
      </c>
      <c r="I310" s="114">
        <f t="shared" si="184"/>
        <v>103449</v>
      </c>
      <c r="J310" s="115" t="s">
        <v>203</v>
      </c>
      <c r="K310" s="114">
        <v>12457</v>
      </c>
      <c r="L310" s="115" t="s">
        <v>200</v>
      </c>
      <c r="M310" s="114">
        <v>15741</v>
      </c>
      <c r="N310" s="115" t="s">
        <v>204</v>
      </c>
      <c r="O310" s="114">
        <f t="shared" si="185"/>
        <v>28198</v>
      </c>
      <c r="P310" s="115" t="s">
        <v>191</v>
      </c>
      <c r="Q310" s="114">
        <v>31853</v>
      </c>
      <c r="R310" s="115" t="s">
        <v>205</v>
      </c>
      <c r="S310" s="48"/>
      <c r="T310" s="11"/>
    </row>
    <row r="311" spans="1:20" ht="17.25" customHeight="1">
      <c r="A311" s="22"/>
      <c r="B311" s="88" t="s">
        <v>81</v>
      </c>
      <c r="C311" s="118">
        <f>SUM(C299:C310)</f>
        <v>1919819</v>
      </c>
      <c r="D311" s="127" t="s">
        <v>172</v>
      </c>
      <c r="E311" s="118">
        <f>SUM(E299:E310)</f>
        <v>1447106</v>
      </c>
      <c r="F311" s="127" t="s">
        <v>206</v>
      </c>
      <c r="G311" s="118">
        <f>SUM(G299:G310)</f>
        <v>57509</v>
      </c>
      <c r="H311" s="128" t="s">
        <v>207</v>
      </c>
      <c r="I311" s="129">
        <f>SUM(I299:I310)</f>
        <v>1504615</v>
      </c>
      <c r="J311" s="127" t="s">
        <v>208</v>
      </c>
      <c r="K311" s="118">
        <f>SUM(K299:K310)</f>
        <v>196040</v>
      </c>
      <c r="L311" s="127" t="s">
        <v>209</v>
      </c>
      <c r="M311" s="118">
        <f>SUM(M299:M310)</f>
        <v>219164</v>
      </c>
      <c r="N311" s="127" t="s">
        <v>103</v>
      </c>
      <c r="O311" s="118">
        <f>SUM(O299:O310)</f>
        <v>415204</v>
      </c>
      <c r="P311" s="127" t="s">
        <v>109</v>
      </c>
      <c r="Q311" s="118">
        <f>SUM(Q299:Q310)</f>
        <v>472713</v>
      </c>
      <c r="R311" s="127" t="s">
        <v>210</v>
      </c>
      <c r="S311" s="48"/>
      <c r="T311" s="11"/>
    </row>
    <row r="312" spans="1:20" ht="17.2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48"/>
      <c r="T312" s="11"/>
    </row>
    <row r="313" spans="1:20" ht="17.25" customHeight="1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48"/>
      <c r="T313" s="11"/>
    </row>
    <row r="314" spans="1:20" ht="17.25" customHeight="1">
      <c r="A314" s="12"/>
      <c r="B314" s="13"/>
      <c r="C314" s="14" t="s">
        <v>1</v>
      </c>
      <c r="D314" s="14"/>
      <c r="E314" s="14" t="s">
        <v>2</v>
      </c>
      <c r="F314" s="14"/>
      <c r="G314" s="14" t="s">
        <v>3</v>
      </c>
      <c r="H314" s="14"/>
      <c r="I314" s="14" t="s">
        <v>4</v>
      </c>
      <c r="J314" s="14"/>
      <c r="K314" s="14" t="s">
        <v>5</v>
      </c>
      <c r="L314" s="14"/>
      <c r="M314" s="16" t="s">
        <v>6</v>
      </c>
      <c r="N314" s="16"/>
      <c r="O314" s="14" t="s">
        <v>7</v>
      </c>
      <c r="P314" s="14"/>
      <c r="Q314" s="14" t="s">
        <v>8</v>
      </c>
      <c r="R314" s="14"/>
      <c r="S314" s="48"/>
      <c r="T314" s="11"/>
    </row>
    <row r="315" spans="1:20" ht="17.25" customHeight="1">
      <c r="A315" s="49"/>
      <c r="B315" s="50"/>
      <c r="C315" s="95"/>
      <c r="D315" s="96" t="s">
        <v>9</v>
      </c>
      <c r="E315" s="95" t="s">
        <v>10</v>
      </c>
      <c r="F315" s="96" t="s">
        <v>9</v>
      </c>
      <c r="G315" s="95" t="s">
        <v>11</v>
      </c>
      <c r="H315" s="96" t="s">
        <v>9</v>
      </c>
      <c r="I315" s="95" t="s">
        <v>12</v>
      </c>
      <c r="J315" s="96" t="s">
        <v>9</v>
      </c>
      <c r="K315" s="95" t="s">
        <v>13</v>
      </c>
      <c r="L315" s="96" t="s">
        <v>9</v>
      </c>
      <c r="M315" s="95" t="s">
        <v>14</v>
      </c>
      <c r="N315" s="96" t="s">
        <v>9</v>
      </c>
      <c r="O315" s="95" t="s">
        <v>15</v>
      </c>
      <c r="P315" s="96" t="s">
        <v>9</v>
      </c>
      <c r="Q315" s="95" t="s">
        <v>16</v>
      </c>
      <c r="R315" s="96" t="s">
        <v>9</v>
      </c>
      <c r="S315" s="48"/>
      <c r="T315" s="11"/>
    </row>
    <row r="316" spans="1:20" ht="17.25" customHeight="1">
      <c r="A316" s="22"/>
      <c r="B316" s="23" t="s">
        <v>17</v>
      </c>
      <c r="C316" s="97" t="s">
        <v>18</v>
      </c>
      <c r="D316" s="98" t="s">
        <v>19</v>
      </c>
      <c r="E316" s="97" t="s">
        <v>18</v>
      </c>
      <c r="F316" s="98" t="s">
        <v>19</v>
      </c>
      <c r="G316" s="97" t="s">
        <v>18</v>
      </c>
      <c r="H316" s="98" t="s">
        <v>19</v>
      </c>
      <c r="I316" s="97" t="s">
        <v>18</v>
      </c>
      <c r="J316" s="98" t="s">
        <v>19</v>
      </c>
      <c r="K316" s="97" t="s">
        <v>18</v>
      </c>
      <c r="L316" s="98" t="s">
        <v>19</v>
      </c>
      <c r="M316" s="97" t="s">
        <v>18</v>
      </c>
      <c r="N316" s="98" t="s">
        <v>19</v>
      </c>
      <c r="O316" s="97" t="s">
        <v>18</v>
      </c>
      <c r="P316" s="98" t="s">
        <v>19</v>
      </c>
      <c r="Q316" s="97" t="s">
        <v>18</v>
      </c>
      <c r="R316" s="98" t="s">
        <v>19</v>
      </c>
      <c r="S316" s="77"/>
      <c r="T316" s="11"/>
    </row>
    <row r="317" spans="1:20" ht="17.25" customHeight="1">
      <c r="A317" s="12"/>
      <c r="B317" s="78" t="s">
        <v>211</v>
      </c>
      <c r="C317" s="132">
        <v>135094</v>
      </c>
      <c r="D317" s="113" t="s">
        <v>212</v>
      </c>
      <c r="E317" s="132">
        <v>101711</v>
      </c>
      <c r="F317" s="113" t="s">
        <v>213</v>
      </c>
      <c r="G317" s="133">
        <v>4493</v>
      </c>
      <c r="H317" s="113" t="s">
        <v>111</v>
      </c>
      <c r="I317" s="132">
        <f aca="true" t="shared" si="186" ref="I317:I328">SUM((E317+G317))</f>
        <v>106204</v>
      </c>
      <c r="J317" s="113" t="s">
        <v>214</v>
      </c>
      <c r="K317" s="132">
        <v>12705</v>
      </c>
      <c r="L317" s="113" t="s">
        <v>215</v>
      </c>
      <c r="M317" s="132">
        <v>16185</v>
      </c>
      <c r="N317" s="113" t="s">
        <v>140</v>
      </c>
      <c r="O317" s="132">
        <f aca="true" t="shared" si="187" ref="O317:O328">SUM((K317+M317))</f>
        <v>28890</v>
      </c>
      <c r="P317" s="113" t="s">
        <v>216</v>
      </c>
      <c r="Q317" s="132">
        <f>SUM(((G317+K317)+M317))</f>
        <v>33383</v>
      </c>
      <c r="R317" s="113" t="s">
        <v>129</v>
      </c>
      <c r="S317" s="77"/>
      <c r="T317" s="11"/>
    </row>
    <row r="318" spans="1:20" ht="17.25" customHeight="1">
      <c r="A318" s="49"/>
      <c r="B318" s="82" t="s">
        <v>217</v>
      </c>
      <c r="C318" s="116">
        <v>181544</v>
      </c>
      <c r="D318" s="115" t="s">
        <v>218</v>
      </c>
      <c r="E318" s="116">
        <v>138163</v>
      </c>
      <c r="F318" s="115" t="s">
        <v>219</v>
      </c>
      <c r="G318" s="116">
        <v>5847</v>
      </c>
      <c r="H318" s="115" t="s">
        <v>220</v>
      </c>
      <c r="I318" s="116">
        <f t="shared" si="186"/>
        <v>144010</v>
      </c>
      <c r="J318" s="115" t="s">
        <v>221</v>
      </c>
      <c r="K318" s="116">
        <v>16216</v>
      </c>
      <c r="L318" s="115" t="s">
        <v>222</v>
      </c>
      <c r="M318" s="116">
        <v>21318</v>
      </c>
      <c r="N318" s="115" t="s">
        <v>185</v>
      </c>
      <c r="O318" s="116">
        <f t="shared" si="187"/>
        <v>37534</v>
      </c>
      <c r="P318" s="115" t="s">
        <v>223</v>
      </c>
      <c r="Q318" s="116">
        <v>43381</v>
      </c>
      <c r="R318" s="115" t="s">
        <v>206</v>
      </c>
      <c r="S318" s="48"/>
      <c r="T318" s="11"/>
    </row>
    <row r="319" spans="1:20" ht="17.25" customHeight="1">
      <c r="A319" s="49"/>
      <c r="B319" s="82" t="s">
        <v>50</v>
      </c>
      <c r="C319" s="116">
        <v>276977</v>
      </c>
      <c r="D319" s="115" t="s">
        <v>160</v>
      </c>
      <c r="E319" s="116">
        <v>207844</v>
      </c>
      <c r="F319" s="115" t="s">
        <v>224</v>
      </c>
      <c r="G319" s="116">
        <v>9955</v>
      </c>
      <c r="H319" s="115" t="s">
        <v>225</v>
      </c>
      <c r="I319" s="116">
        <f t="shared" si="186"/>
        <v>217799</v>
      </c>
      <c r="J319" s="115" t="s">
        <v>104</v>
      </c>
      <c r="K319" s="116">
        <v>24344</v>
      </c>
      <c r="L319" s="115" t="s">
        <v>226</v>
      </c>
      <c r="M319" s="116">
        <v>34834</v>
      </c>
      <c r="N319" s="115" t="s">
        <v>118</v>
      </c>
      <c r="O319" s="116">
        <f t="shared" si="187"/>
        <v>59178</v>
      </c>
      <c r="P319" s="115" t="s">
        <v>216</v>
      </c>
      <c r="Q319" s="116">
        <f aca="true" t="shared" si="188" ref="Q319:Q323">SUM(((G319+K319)+M319))</f>
        <v>69133</v>
      </c>
      <c r="R319" s="115" t="s">
        <v>209</v>
      </c>
      <c r="S319" s="48"/>
      <c r="T319" s="11"/>
    </row>
    <row r="320" spans="1:20" ht="17.25" customHeight="1">
      <c r="A320" s="49"/>
      <c r="B320" s="82" t="s">
        <v>72</v>
      </c>
      <c r="C320" s="117">
        <v>149363</v>
      </c>
      <c r="D320" s="115" t="s">
        <v>117</v>
      </c>
      <c r="E320" s="117">
        <v>111620</v>
      </c>
      <c r="F320" s="115" t="s">
        <v>227</v>
      </c>
      <c r="G320" s="117">
        <v>5934</v>
      </c>
      <c r="H320" s="115" t="s">
        <v>228</v>
      </c>
      <c r="I320" s="116">
        <f t="shared" si="186"/>
        <v>117554</v>
      </c>
      <c r="J320" s="115" t="s">
        <v>229</v>
      </c>
      <c r="K320" s="116">
        <v>14337</v>
      </c>
      <c r="L320" s="115" t="s">
        <v>230</v>
      </c>
      <c r="M320" s="116">
        <v>17472</v>
      </c>
      <c r="N320" s="115" t="s">
        <v>231</v>
      </c>
      <c r="O320" s="116">
        <f t="shared" si="187"/>
        <v>31809</v>
      </c>
      <c r="P320" s="115" t="s">
        <v>90</v>
      </c>
      <c r="Q320" s="116">
        <f t="shared" si="188"/>
        <v>37743</v>
      </c>
      <c r="R320" s="115" t="s">
        <v>129</v>
      </c>
      <c r="S320" s="48"/>
      <c r="T320" s="11"/>
    </row>
    <row r="321" spans="1:20" ht="17.25" customHeight="1">
      <c r="A321" s="49"/>
      <c r="B321" s="82" t="s">
        <v>73</v>
      </c>
      <c r="C321" s="116">
        <v>147425</v>
      </c>
      <c r="D321" s="115" t="s">
        <v>122</v>
      </c>
      <c r="E321" s="116">
        <v>108287</v>
      </c>
      <c r="F321" s="115" t="s">
        <v>232</v>
      </c>
      <c r="G321" s="116">
        <v>6203</v>
      </c>
      <c r="H321" s="115" t="s">
        <v>233</v>
      </c>
      <c r="I321" s="116">
        <f t="shared" si="186"/>
        <v>114490</v>
      </c>
      <c r="J321" s="115" t="s">
        <v>232</v>
      </c>
      <c r="K321" s="116">
        <v>15116</v>
      </c>
      <c r="L321" s="115" t="s">
        <v>234</v>
      </c>
      <c r="M321" s="116">
        <v>17819</v>
      </c>
      <c r="N321" s="115" t="s">
        <v>123</v>
      </c>
      <c r="O321" s="116">
        <f t="shared" si="187"/>
        <v>32935</v>
      </c>
      <c r="P321" s="115" t="s">
        <v>168</v>
      </c>
      <c r="Q321" s="116">
        <f t="shared" si="188"/>
        <v>39138</v>
      </c>
      <c r="R321" s="115" t="s">
        <v>110</v>
      </c>
      <c r="S321" s="48"/>
      <c r="T321" s="11"/>
    </row>
    <row r="322" spans="1:20" ht="17.25" customHeight="1">
      <c r="A322" s="49"/>
      <c r="B322" s="82" t="s">
        <v>74</v>
      </c>
      <c r="C322" s="117">
        <v>181547</v>
      </c>
      <c r="D322" s="115" t="s">
        <v>235</v>
      </c>
      <c r="E322" s="117">
        <v>132729</v>
      </c>
      <c r="F322" s="125" t="s">
        <v>236</v>
      </c>
      <c r="G322" s="117">
        <v>5983</v>
      </c>
      <c r="H322" s="115" t="s">
        <v>100</v>
      </c>
      <c r="I322" s="116">
        <f t="shared" si="186"/>
        <v>138712</v>
      </c>
      <c r="J322" s="115" t="s">
        <v>237</v>
      </c>
      <c r="K322" s="117">
        <v>21294</v>
      </c>
      <c r="L322" s="125" t="s">
        <v>238</v>
      </c>
      <c r="M322" s="117">
        <v>21541</v>
      </c>
      <c r="N322" s="125" t="s">
        <v>140</v>
      </c>
      <c r="O322" s="116">
        <f t="shared" si="187"/>
        <v>42835</v>
      </c>
      <c r="P322" s="115" t="s">
        <v>136</v>
      </c>
      <c r="Q322" s="116">
        <f t="shared" si="188"/>
        <v>48818</v>
      </c>
      <c r="R322" s="115" t="s">
        <v>105</v>
      </c>
      <c r="S322" s="48"/>
      <c r="T322" s="11"/>
    </row>
    <row r="323" spans="1:20" ht="17.25" customHeight="1">
      <c r="A323" s="49"/>
      <c r="B323" s="87" t="s">
        <v>75</v>
      </c>
      <c r="C323" s="116">
        <v>172396</v>
      </c>
      <c r="D323" s="115" t="s">
        <v>212</v>
      </c>
      <c r="E323" s="126">
        <v>128494</v>
      </c>
      <c r="F323" s="115" t="s">
        <v>239</v>
      </c>
      <c r="G323" s="116">
        <v>6023</v>
      </c>
      <c r="H323" s="115" t="s">
        <v>240</v>
      </c>
      <c r="I323" s="116">
        <f t="shared" si="186"/>
        <v>134517</v>
      </c>
      <c r="J323" s="115" t="s">
        <v>241</v>
      </c>
      <c r="K323" s="116">
        <v>16665</v>
      </c>
      <c r="L323" s="115" t="s">
        <v>95</v>
      </c>
      <c r="M323" s="116">
        <v>21214</v>
      </c>
      <c r="N323" s="115" t="s">
        <v>242</v>
      </c>
      <c r="O323" s="116">
        <f t="shared" si="187"/>
        <v>37879</v>
      </c>
      <c r="P323" s="115" t="s">
        <v>140</v>
      </c>
      <c r="Q323" s="116">
        <f t="shared" si="188"/>
        <v>43902</v>
      </c>
      <c r="R323" s="115" t="s">
        <v>185</v>
      </c>
      <c r="S323" s="48"/>
      <c r="T323" s="11"/>
    </row>
    <row r="324" spans="1:20" ht="17.25" customHeight="1">
      <c r="A324" s="37"/>
      <c r="B324" s="87" t="s">
        <v>76</v>
      </c>
      <c r="C324" s="116">
        <v>126834</v>
      </c>
      <c r="D324" s="115" t="s">
        <v>243</v>
      </c>
      <c r="E324" s="116">
        <v>94512</v>
      </c>
      <c r="F324" s="115" t="s">
        <v>244</v>
      </c>
      <c r="G324" s="116">
        <v>4296</v>
      </c>
      <c r="H324" s="115" t="s">
        <v>245</v>
      </c>
      <c r="I324" s="116">
        <f t="shared" si="186"/>
        <v>98808</v>
      </c>
      <c r="J324" s="115" t="s">
        <v>246</v>
      </c>
      <c r="K324" s="116">
        <v>12525</v>
      </c>
      <c r="L324" s="125" t="s">
        <v>247</v>
      </c>
      <c r="M324" s="116">
        <v>15501</v>
      </c>
      <c r="N324" s="115" t="s">
        <v>223</v>
      </c>
      <c r="O324" s="116">
        <f t="shared" si="187"/>
        <v>28026</v>
      </c>
      <c r="P324" s="115" t="s">
        <v>152</v>
      </c>
      <c r="Q324" s="116">
        <v>32322</v>
      </c>
      <c r="R324" s="115" t="s">
        <v>122</v>
      </c>
      <c r="S324" s="48"/>
      <c r="T324" s="11"/>
    </row>
    <row r="325" spans="1:20" ht="17.25" customHeight="1">
      <c r="A325" s="37"/>
      <c r="B325" s="87" t="s">
        <v>77</v>
      </c>
      <c r="C325" s="116">
        <v>184156</v>
      </c>
      <c r="D325" s="115" t="s">
        <v>197</v>
      </c>
      <c r="E325" s="116">
        <v>137746</v>
      </c>
      <c r="F325" s="115" t="s">
        <v>248</v>
      </c>
      <c r="G325" s="116">
        <v>6000</v>
      </c>
      <c r="H325" s="115" t="s">
        <v>249</v>
      </c>
      <c r="I325" s="116">
        <f t="shared" si="186"/>
        <v>143746</v>
      </c>
      <c r="J325" s="115" t="s">
        <v>104</v>
      </c>
      <c r="K325" s="114">
        <v>16823</v>
      </c>
      <c r="L325" s="115" t="s">
        <v>250</v>
      </c>
      <c r="M325" s="114">
        <v>23587</v>
      </c>
      <c r="N325" s="115" t="s">
        <v>251</v>
      </c>
      <c r="O325" s="116">
        <f t="shared" si="187"/>
        <v>40410</v>
      </c>
      <c r="P325" s="115" t="s">
        <v>252</v>
      </c>
      <c r="Q325" s="116">
        <v>46410</v>
      </c>
      <c r="R325" s="115" t="s">
        <v>107</v>
      </c>
      <c r="S325" s="48"/>
      <c r="T325" s="11"/>
    </row>
    <row r="326" spans="1:20" ht="17.25" customHeight="1">
      <c r="A326" s="49"/>
      <c r="B326" s="87" t="s">
        <v>78</v>
      </c>
      <c r="C326" s="114">
        <v>147847</v>
      </c>
      <c r="D326" s="115" t="s">
        <v>192</v>
      </c>
      <c r="E326" s="114">
        <v>110511</v>
      </c>
      <c r="F326" s="125" t="s">
        <v>147</v>
      </c>
      <c r="G326" s="114">
        <v>4607</v>
      </c>
      <c r="H326" s="115" t="s">
        <v>253</v>
      </c>
      <c r="I326" s="116">
        <f t="shared" si="186"/>
        <v>115118</v>
      </c>
      <c r="J326" s="115" t="s">
        <v>152</v>
      </c>
      <c r="K326" s="114">
        <v>15596</v>
      </c>
      <c r="L326" s="115" t="s">
        <v>184</v>
      </c>
      <c r="M326" s="114">
        <v>17133</v>
      </c>
      <c r="N326" s="125" t="s">
        <v>254</v>
      </c>
      <c r="O326" s="116">
        <f t="shared" si="187"/>
        <v>32729</v>
      </c>
      <c r="P326" s="115" t="s">
        <v>255</v>
      </c>
      <c r="Q326" s="116">
        <v>37336</v>
      </c>
      <c r="R326" s="115" t="s">
        <v>178</v>
      </c>
      <c r="S326" s="48"/>
      <c r="T326" s="11"/>
    </row>
    <row r="327" spans="1:20" ht="17.25" customHeight="1">
      <c r="A327" s="49"/>
      <c r="B327" s="87" t="s">
        <v>79</v>
      </c>
      <c r="C327" s="114">
        <v>166837</v>
      </c>
      <c r="D327" s="115" t="s">
        <v>256</v>
      </c>
      <c r="E327" s="114">
        <v>119448</v>
      </c>
      <c r="F327" s="125" t="s">
        <v>257</v>
      </c>
      <c r="G327" s="114">
        <v>4725</v>
      </c>
      <c r="H327" s="115" t="s">
        <v>141</v>
      </c>
      <c r="I327" s="116">
        <f t="shared" si="186"/>
        <v>124173</v>
      </c>
      <c r="J327" s="115" t="s">
        <v>258</v>
      </c>
      <c r="K327" s="114">
        <v>24688</v>
      </c>
      <c r="L327" s="115" t="s">
        <v>151</v>
      </c>
      <c r="M327" s="114">
        <v>17976</v>
      </c>
      <c r="N327" s="115" t="s">
        <v>259</v>
      </c>
      <c r="O327" s="116">
        <f t="shared" si="187"/>
        <v>42664</v>
      </c>
      <c r="P327" s="115" t="s">
        <v>140</v>
      </c>
      <c r="Q327" s="116">
        <v>47389</v>
      </c>
      <c r="R327" s="115" t="s">
        <v>135</v>
      </c>
      <c r="S327" s="48"/>
      <c r="T327" s="11"/>
    </row>
    <row r="328" spans="1:20" ht="17.25" customHeight="1">
      <c r="A328" s="49"/>
      <c r="B328" s="87" t="s">
        <v>80</v>
      </c>
      <c r="C328" s="114">
        <v>153599</v>
      </c>
      <c r="D328" s="115">
        <v>14.5</v>
      </c>
      <c r="E328" s="114">
        <v>116533</v>
      </c>
      <c r="F328" s="125">
        <v>23.3</v>
      </c>
      <c r="G328" s="114">
        <v>4648</v>
      </c>
      <c r="H328" s="115" t="s">
        <v>210</v>
      </c>
      <c r="I328" s="114">
        <f t="shared" si="186"/>
        <v>121181</v>
      </c>
      <c r="J328" s="115" t="s">
        <v>260</v>
      </c>
      <c r="K328" s="114">
        <v>14529</v>
      </c>
      <c r="L328" s="125" t="s">
        <v>137</v>
      </c>
      <c r="M328" s="114">
        <v>17889</v>
      </c>
      <c r="N328" s="115" t="s">
        <v>261</v>
      </c>
      <c r="O328" s="114">
        <f t="shared" si="187"/>
        <v>32418</v>
      </c>
      <c r="P328" s="115" t="s">
        <v>255</v>
      </c>
      <c r="Q328" s="114">
        <v>37066</v>
      </c>
      <c r="R328" s="115" t="s">
        <v>262</v>
      </c>
      <c r="S328" s="48"/>
      <c r="T328" s="11"/>
    </row>
    <row r="329" spans="1:20" ht="17.25" customHeight="1">
      <c r="A329" s="22"/>
      <c r="B329" s="88" t="s">
        <v>81</v>
      </c>
      <c r="C329" s="118">
        <f>SUM(C317:C328)</f>
        <v>2023619</v>
      </c>
      <c r="D329" s="127" t="s">
        <v>238</v>
      </c>
      <c r="E329" s="118">
        <f>SUM(E317:E328)</f>
        <v>1507598</v>
      </c>
      <c r="F329" s="127" t="s">
        <v>263</v>
      </c>
      <c r="G329" s="118">
        <f>SUM(G317:G328)</f>
        <v>68714</v>
      </c>
      <c r="H329" s="128" t="s">
        <v>196</v>
      </c>
      <c r="I329" s="129">
        <f>SUM(I317:I328)</f>
        <v>1576312</v>
      </c>
      <c r="J329" s="127" t="s">
        <v>264</v>
      </c>
      <c r="K329" s="118">
        <f>SUM(K317:K328)</f>
        <v>204838</v>
      </c>
      <c r="L329" s="127" t="s">
        <v>265</v>
      </c>
      <c r="M329" s="118">
        <f>SUM(M317:M328)</f>
        <v>242469</v>
      </c>
      <c r="N329" s="127" t="s">
        <v>131</v>
      </c>
      <c r="O329" s="118">
        <f>SUM(O317:O328)</f>
        <v>447307</v>
      </c>
      <c r="P329" s="127" t="s">
        <v>97</v>
      </c>
      <c r="Q329" s="118">
        <f>SUM(Q317:Q328)</f>
        <v>516021</v>
      </c>
      <c r="R329" s="127" t="s">
        <v>115</v>
      </c>
      <c r="S329" s="48"/>
      <c r="T329" s="11"/>
    </row>
    <row r="330" spans="1:20" ht="17.25" customHeight="1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48"/>
      <c r="T330" s="11"/>
    </row>
    <row r="331" spans="1:20" ht="17.25" customHeight="1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48"/>
      <c r="T331" s="11"/>
    </row>
    <row r="332" spans="1:20" ht="17.25" customHeight="1">
      <c r="A332" s="12"/>
      <c r="B332" s="13"/>
      <c r="C332" s="14" t="s">
        <v>1</v>
      </c>
      <c r="D332" s="14"/>
      <c r="E332" s="14" t="s">
        <v>2</v>
      </c>
      <c r="F332" s="14"/>
      <c r="G332" s="14" t="s">
        <v>3</v>
      </c>
      <c r="H332" s="14"/>
      <c r="I332" s="14" t="s">
        <v>4</v>
      </c>
      <c r="J332" s="14"/>
      <c r="K332" s="14" t="s">
        <v>5</v>
      </c>
      <c r="L332" s="14"/>
      <c r="M332" s="16" t="s">
        <v>6</v>
      </c>
      <c r="N332" s="16"/>
      <c r="O332" s="14" t="s">
        <v>7</v>
      </c>
      <c r="P332" s="14"/>
      <c r="Q332" s="14" t="s">
        <v>8</v>
      </c>
      <c r="R332" s="14"/>
      <c r="S332" s="48"/>
      <c r="T332" s="11"/>
    </row>
    <row r="333" spans="1:20" ht="17.25" customHeight="1">
      <c r="A333" s="49"/>
      <c r="B333" s="50"/>
      <c r="C333" s="95"/>
      <c r="D333" s="96" t="s">
        <v>9</v>
      </c>
      <c r="E333" s="95" t="s">
        <v>10</v>
      </c>
      <c r="F333" s="96" t="s">
        <v>9</v>
      </c>
      <c r="G333" s="95" t="s">
        <v>11</v>
      </c>
      <c r="H333" s="96" t="s">
        <v>9</v>
      </c>
      <c r="I333" s="95" t="s">
        <v>12</v>
      </c>
      <c r="J333" s="96" t="s">
        <v>9</v>
      </c>
      <c r="K333" s="95" t="s">
        <v>13</v>
      </c>
      <c r="L333" s="96" t="s">
        <v>9</v>
      </c>
      <c r="M333" s="95" t="s">
        <v>14</v>
      </c>
      <c r="N333" s="96" t="s">
        <v>9</v>
      </c>
      <c r="O333" s="95" t="s">
        <v>15</v>
      </c>
      <c r="P333" s="96" t="s">
        <v>9</v>
      </c>
      <c r="Q333" s="95" t="s">
        <v>16</v>
      </c>
      <c r="R333" s="96" t="s">
        <v>9</v>
      </c>
      <c r="S333" s="48"/>
      <c r="T333" s="11"/>
    </row>
    <row r="334" spans="1:20" ht="17.25" customHeight="1">
      <c r="A334" s="22"/>
      <c r="B334" s="23" t="s">
        <v>17</v>
      </c>
      <c r="C334" s="97" t="s">
        <v>18</v>
      </c>
      <c r="D334" s="98" t="s">
        <v>19</v>
      </c>
      <c r="E334" s="97" t="s">
        <v>18</v>
      </c>
      <c r="F334" s="98" t="s">
        <v>19</v>
      </c>
      <c r="G334" s="97" t="s">
        <v>18</v>
      </c>
      <c r="H334" s="98" t="s">
        <v>19</v>
      </c>
      <c r="I334" s="97" t="s">
        <v>18</v>
      </c>
      <c r="J334" s="98" t="s">
        <v>19</v>
      </c>
      <c r="K334" s="97" t="s">
        <v>18</v>
      </c>
      <c r="L334" s="98" t="s">
        <v>19</v>
      </c>
      <c r="M334" s="97" t="s">
        <v>18</v>
      </c>
      <c r="N334" s="98" t="s">
        <v>19</v>
      </c>
      <c r="O334" s="97" t="s">
        <v>18</v>
      </c>
      <c r="P334" s="98" t="s">
        <v>19</v>
      </c>
      <c r="Q334" s="97" t="s">
        <v>18</v>
      </c>
      <c r="R334" s="98" t="s">
        <v>19</v>
      </c>
      <c r="S334" s="77"/>
      <c r="T334" s="11"/>
    </row>
    <row r="335" spans="1:20" ht="17.25" customHeight="1">
      <c r="A335" s="12"/>
      <c r="B335" s="78" t="s">
        <v>266</v>
      </c>
      <c r="C335" s="132">
        <v>130985</v>
      </c>
      <c r="D335" s="113" t="s">
        <v>267</v>
      </c>
      <c r="E335" s="132">
        <v>96955</v>
      </c>
      <c r="F335" s="113" t="s">
        <v>268</v>
      </c>
      <c r="G335" s="133">
        <v>4760</v>
      </c>
      <c r="H335" s="113" t="s">
        <v>110</v>
      </c>
      <c r="I335" s="132">
        <f aca="true" t="shared" si="189" ref="I335:I346">SUM((E335+G335))</f>
        <v>101715</v>
      </c>
      <c r="J335" s="113" t="s">
        <v>88</v>
      </c>
      <c r="K335" s="132">
        <v>12050</v>
      </c>
      <c r="L335" s="113" t="s">
        <v>269</v>
      </c>
      <c r="M335" s="132">
        <v>17220</v>
      </c>
      <c r="N335" s="113" t="s">
        <v>112</v>
      </c>
      <c r="O335" s="132">
        <f aca="true" t="shared" si="190" ref="O335:O347">SUM((K335+M335))</f>
        <v>29270</v>
      </c>
      <c r="P335" s="113" t="s">
        <v>270</v>
      </c>
      <c r="Q335" s="132">
        <f>SUM(((G335+K335)+M335))</f>
        <v>34030</v>
      </c>
      <c r="R335" s="113" t="s">
        <v>95</v>
      </c>
      <c r="S335" s="77"/>
      <c r="T335" s="11"/>
    </row>
    <row r="336" spans="1:20" ht="17.25" customHeight="1">
      <c r="A336" s="49"/>
      <c r="B336" s="82" t="s">
        <v>271</v>
      </c>
      <c r="C336" s="116">
        <v>171962</v>
      </c>
      <c r="D336" s="115" t="s">
        <v>268</v>
      </c>
      <c r="E336" s="116">
        <v>126762</v>
      </c>
      <c r="F336" s="115" t="s">
        <v>106</v>
      </c>
      <c r="G336" s="116">
        <v>6517</v>
      </c>
      <c r="H336" s="115" t="s">
        <v>245</v>
      </c>
      <c r="I336" s="116">
        <f t="shared" si="189"/>
        <v>133279</v>
      </c>
      <c r="J336" s="115" t="s">
        <v>168</v>
      </c>
      <c r="K336" s="116">
        <v>15782</v>
      </c>
      <c r="L336" s="115" t="s">
        <v>272</v>
      </c>
      <c r="M336" s="116">
        <v>22901</v>
      </c>
      <c r="N336" s="115" t="s">
        <v>144</v>
      </c>
      <c r="O336" s="116">
        <f t="shared" si="190"/>
        <v>38683</v>
      </c>
      <c r="P336" s="115" t="s">
        <v>273</v>
      </c>
      <c r="Q336" s="116">
        <v>45200</v>
      </c>
      <c r="R336" s="115" t="s">
        <v>197</v>
      </c>
      <c r="S336" s="48"/>
      <c r="T336" s="11"/>
    </row>
    <row r="337" spans="1:20" ht="17.25" customHeight="1">
      <c r="A337" s="49"/>
      <c r="B337" s="82" t="s">
        <v>50</v>
      </c>
      <c r="C337" s="116">
        <v>266022</v>
      </c>
      <c r="D337" s="115" t="s">
        <v>106</v>
      </c>
      <c r="E337" s="116">
        <v>193796</v>
      </c>
      <c r="F337" s="115" t="s">
        <v>274</v>
      </c>
      <c r="G337" s="116">
        <v>12256</v>
      </c>
      <c r="H337" s="115" t="s">
        <v>275</v>
      </c>
      <c r="I337" s="116">
        <f t="shared" si="189"/>
        <v>206052</v>
      </c>
      <c r="J337" s="115" t="s">
        <v>172</v>
      </c>
      <c r="K337" s="116">
        <v>22876</v>
      </c>
      <c r="L337" s="115" t="s">
        <v>264</v>
      </c>
      <c r="M337" s="116">
        <v>37094</v>
      </c>
      <c r="N337" s="115" t="s">
        <v>213</v>
      </c>
      <c r="O337" s="116">
        <f t="shared" si="190"/>
        <v>59970</v>
      </c>
      <c r="P337" s="115" t="s">
        <v>276</v>
      </c>
      <c r="Q337" s="116">
        <v>72226</v>
      </c>
      <c r="R337" s="115" t="s">
        <v>226</v>
      </c>
      <c r="S337" s="48"/>
      <c r="T337" s="11"/>
    </row>
    <row r="338" spans="1:20" ht="17.25" customHeight="1">
      <c r="A338" s="49"/>
      <c r="B338" s="82" t="s">
        <v>72</v>
      </c>
      <c r="C338" s="117">
        <v>142050</v>
      </c>
      <c r="D338" s="115" t="s">
        <v>116</v>
      </c>
      <c r="E338" s="117">
        <v>103573</v>
      </c>
      <c r="F338" s="115" t="s">
        <v>144</v>
      </c>
      <c r="G338" s="117">
        <v>5568</v>
      </c>
      <c r="H338" s="115" t="s">
        <v>191</v>
      </c>
      <c r="I338" s="116">
        <f t="shared" si="189"/>
        <v>109141</v>
      </c>
      <c r="J338" s="115" t="s">
        <v>277</v>
      </c>
      <c r="K338" s="116">
        <v>14203</v>
      </c>
      <c r="L338" s="115" t="s">
        <v>278</v>
      </c>
      <c r="M338" s="116">
        <v>18706</v>
      </c>
      <c r="N338" s="115" t="s">
        <v>110</v>
      </c>
      <c r="O338" s="116">
        <f t="shared" si="190"/>
        <v>32909</v>
      </c>
      <c r="P338" s="115" t="s">
        <v>120</v>
      </c>
      <c r="Q338" s="116">
        <v>38477</v>
      </c>
      <c r="R338" s="115" t="s">
        <v>279</v>
      </c>
      <c r="S338" s="48"/>
      <c r="T338" s="11"/>
    </row>
    <row r="339" spans="1:20" ht="17.25" customHeight="1">
      <c r="A339" s="49"/>
      <c r="B339" s="82" t="s">
        <v>73</v>
      </c>
      <c r="C339" s="116">
        <v>146383</v>
      </c>
      <c r="D339" s="115" t="s">
        <v>244</v>
      </c>
      <c r="E339" s="116">
        <v>106408</v>
      </c>
      <c r="F339" s="115" t="s">
        <v>280</v>
      </c>
      <c r="G339" s="116">
        <v>6046</v>
      </c>
      <c r="H339" s="115" t="s">
        <v>175</v>
      </c>
      <c r="I339" s="116">
        <f t="shared" si="189"/>
        <v>112454</v>
      </c>
      <c r="J339" s="115" t="s">
        <v>281</v>
      </c>
      <c r="K339" s="116">
        <v>14192</v>
      </c>
      <c r="L339" s="115" t="s">
        <v>276</v>
      </c>
      <c r="M339" s="116">
        <v>19737</v>
      </c>
      <c r="N339" s="115" t="s">
        <v>197</v>
      </c>
      <c r="O339" s="116">
        <f t="shared" si="190"/>
        <v>33929</v>
      </c>
      <c r="P339" s="115" t="s">
        <v>158</v>
      </c>
      <c r="Q339" s="116">
        <v>39975</v>
      </c>
      <c r="R339" s="115" t="s">
        <v>282</v>
      </c>
      <c r="S339" s="48"/>
      <c r="T339" s="11"/>
    </row>
    <row r="340" spans="1:20" ht="17.25" customHeight="1">
      <c r="A340" s="49"/>
      <c r="B340" s="82" t="s">
        <v>74</v>
      </c>
      <c r="C340" s="117">
        <v>166382</v>
      </c>
      <c r="D340" s="115" t="s">
        <v>117</v>
      </c>
      <c r="E340" s="117">
        <v>116759</v>
      </c>
      <c r="F340" s="125" t="s">
        <v>229</v>
      </c>
      <c r="G340" s="117">
        <v>6467</v>
      </c>
      <c r="H340" s="115" t="s">
        <v>245</v>
      </c>
      <c r="I340" s="116">
        <f t="shared" si="189"/>
        <v>123226</v>
      </c>
      <c r="J340" s="115" t="s">
        <v>283</v>
      </c>
      <c r="K340" s="117">
        <v>20243</v>
      </c>
      <c r="L340" s="125" t="s">
        <v>284</v>
      </c>
      <c r="M340" s="117">
        <v>22913</v>
      </c>
      <c r="N340" s="125" t="s">
        <v>285</v>
      </c>
      <c r="O340" s="116">
        <f t="shared" si="190"/>
        <v>43156</v>
      </c>
      <c r="P340" s="115" t="s">
        <v>119</v>
      </c>
      <c r="Q340" s="116">
        <f aca="true" t="shared" si="191" ref="Q340:Q341">SUM(((G340+K340)+M340))</f>
        <v>49623</v>
      </c>
      <c r="R340" s="115" t="s">
        <v>286</v>
      </c>
      <c r="S340" s="48"/>
      <c r="T340" s="11"/>
    </row>
    <row r="341" spans="1:20" ht="17.25" customHeight="1">
      <c r="A341" s="49"/>
      <c r="B341" s="87" t="s">
        <v>75</v>
      </c>
      <c r="C341" s="116">
        <v>167242</v>
      </c>
      <c r="D341" s="115" t="s">
        <v>287</v>
      </c>
      <c r="E341" s="126">
        <v>120070</v>
      </c>
      <c r="F341" s="115" t="s">
        <v>288</v>
      </c>
      <c r="G341" s="116">
        <v>6843</v>
      </c>
      <c r="H341" s="115" t="s">
        <v>178</v>
      </c>
      <c r="I341" s="116">
        <f t="shared" si="189"/>
        <v>126913</v>
      </c>
      <c r="J341" s="115" t="s">
        <v>269</v>
      </c>
      <c r="K341" s="116">
        <v>16715</v>
      </c>
      <c r="L341" s="115" t="s">
        <v>248</v>
      </c>
      <c r="M341" s="116">
        <v>23614</v>
      </c>
      <c r="N341" s="115" t="s">
        <v>184</v>
      </c>
      <c r="O341" s="116">
        <f t="shared" si="190"/>
        <v>40329</v>
      </c>
      <c r="P341" s="115" t="s">
        <v>282</v>
      </c>
      <c r="Q341" s="116">
        <f t="shared" si="191"/>
        <v>47172</v>
      </c>
      <c r="R341" s="115" t="s">
        <v>289</v>
      </c>
      <c r="S341" s="48"/>
      <c r="T341" s="11"/>
    </row>
    <row r="342" spans="1:20" ht="17.25" customHeight="1">
      <c r="A342" s="37"/>
      <c r="B342" s="87" t="s">
        <v>76</v>
      </c>
      <c r="C342" s="116">
        <v>119349</v>
      </c>
      <c r="D342" s="115" t="s">
        <v>228</v>
      </c>
      <c r="E342" s="116">
        <v>87258</v>
      </c>
      <c r="F342" s="115" t="s">
        <v>290</v>
      </c>
      <c r="G342" s="116">
        <v>5034</v>
      </c>
      <c r="H342" s="115" t="s">
        <v>291</v>
      </c>
      <c r="I342" s="116">
        <f t="shared" si="189"/>
        <v>92292</v>
      </c>
      <c r="J342" s="115" t="s">
        <v>221</v>
      </c>
      <c r="K342" s="116">
        <v>11071</v>
      </c>
      <c r="L342" s="115" t="s">
        <v>292</v>
      </c>
      <c r="M342" s="116">
        <v>15986</v>
      </c>
      <c r="N342" s="115" t="s">
        <v>151</v>
      </c>
      <c r="O342" s="116">
        <f t="shared" si="190"/>
        <v>27057</v>
      </c>
      <c r="P342" s="115" t="s">
        <v>293</v>
      </c>
      <c r="Q342" s="116">
        <v>32091</v>
      </c>
      <c r="R342" s="115" t="s">
        <v>277</v>
      </c>
      <c r="S342" s="48"/>
      <c r="T342" s="11"/>
    </row>
    <row r="343" spans="1:20" ht="17.25" customHeight="1">
      <c r="A343" s="37"/>
      <c r="B343" s="87" t="s">
        <v>77</v>
      </c>
      <c r="C343" s="116">
        <v>175395</v>
      </c>
      <c r="D343" s="115" t="s">
        <v>124</v>
      </c>
      <c r="E343" s="116">
        <v>128345</v>
      </c>
      <c r="F343" s="115" t="s">
        <v>212</v>
      </c>
      <c r="G343" s="116">
        <v>7619</v>
      </c>
      <c r="H343" s="115" t="s">
        <v>241</v>
      </c>
      <c r="I343" s="116">
        <f t="shared" si="189"/>
        <v>135964</v>
      </c>
      <c r="J343" s="115" t="s">
        <v>137</v>
      </c>
      <c r="K343" s="114">
        <v>15897</v>
      </c>
      <c r="L343" s="115" t="s">
        <v>197</v>
      </c>
      <c r="M343" s="114">
        <v>23534</v>
      </c>
      <c r="N343" s="115" t="s">
        <v>294</v>
      </c>
      <c r="O343" s="116">
        <f t="shared" si="190"/>
        <v>39431</v>
      </c>
      <c r="P343" s="125" t="s">
        <v>136</v>
      </c>
      <c r="Q343" s="116">
        <v>47050</v>
      </c>
      <c r="R343" s="115" t="s">
        <v>295</v>
      </c>
      <c r="S343" s="48"/>
      <c r="T343" s="11"/>
    </row>
    <row r="344" spans="1:20" ht="17.25" customHeight="1">
      <c r="A344" s="49"/>
      <c r="B344" s="87" t="s">
        <v>78</v>
      </c>
      <c r="C344" s="114">
        <v>146033</v>
      </c>
      <c r="D344" s="115" t="s">
        <v>296</v>
      </c>
      <c r="E344" s="114">
        <v>105550</v>
      </c>
      <c r="F344" s="125" t="s">
        <v>224</v>
      </c>
      <c r="G344" s="114">
        <v>5593</v>
      </c>
      <c r="H344" s="115" t="s">
        <v>264</v>
      </c>
      <c r="I344" s="116">
        <f t="shared" si="189"/>
        <v>111143</v>
      </c>
      <c r="J344" s="115" t="s">
        <v>224</v>
      </c>
      <c r="K344" s="114">
        <v>15512</v>
      </c>
      <c r="L344" s="115" t="s">
        <v>297</v>
      </c>
      <c r="M344" s="114">
        <v>19378</v>
      </c>
      <c r="N344" s="125" t="s">
        <v>283</v>
      </c>
      <c r="O344" s="116">
        <f t="shared" si="190"/>
        <v>34890</v>
      </c>
      <c r="P344" s="115" t="s">
        <v>237</v>
      </c>
      <c r="Q344" s="116">
        <v>40483</v>
      </c>
      <c r="R344" s="115" t="s">
        <v>298</v>
      </c>
      <c r="S344" s="48"/>
      <c r="T344" s="11"/>
    </row>
    <row r="345" spans="1:20" ht="17.25" customHeight="1">
      <c r="A345" s="49"/>
      <c r="B345" s="87" t="s">
        <v>79</v>
      </c>
      <c r="C345" s="114">
        <v>157780</v>
      </c>
      <c r="D345" s="115" t="s">
        <v>299</v>
      </c>
      <c r="E345" s="114">
        <v>107109</v>
      </c>
      <c r="F345" s="125" t="s">
        <v>300</v>
      </c>
      <c r="G345" s="114">
        <v>5772</v>
      </c>
      <c r="H345" s="115" t="s">
        <v>301</v>
      </c>
      <c r="I345" s="116">
        <f t="shared" si="189"/>
        <v>112881</v>
      </c>
      <c r="J345" s="115" t="s">
        <v>222</v>
      </c>
      <c r="K345" s="114">
        <v>24540</v>
      </c>
      <c r="L345" s="115" t="s">
        <v>132</v>
      </c>
      <c r="M345" s="114">
        <v>20359</v>
      </c>
      <c r="N345" s="115" t="s">
        <v>302</v>
      </c>
      <c r="O345" s="116">
        <f t="shared" si="190"/>
        <v>44899</v>
      </c>
      <c r="P345" s="115" t="s">
        <v>287</v>
      </c>
      <c r="Q345" s="116">
        <v>50671</v>
      </c>
      <c r="R345" s="115" t="s">
        <v>197</v>
      </c>
      <c r="S345" s="48"/>
      <c r="T345" s="11"/>
    </row>
    <row r="346" spans="1:20" ht="17.25" customHeight="1">
      <c r="A346" s="49"/>
      <c r="B346" s="87" t="s">
        <v>80</v>
      </c>
      <c r="C346" s="114">
        <v>134133</v>
      </c>
      <c r="D346" s="115" t="s">
        <v>210</v>
      </c>
      <c r="E346" s="114">
        <v>94483</v>
      </c>
      <c r="F346" s="125" t="s">
        <v>303</v>
      </c>
      <c r="G346" s="114">
        <v>5072</v>
      </c>
      <c r="H346" s="115" t="s">
        <v>228</v>
      </c>
      <c r="I346" s="114">
        <f t="shared" si="189"/>
        <v>99555</v>
      </c>
      <c r="J346" s="115" t="s">
        <v>161</v>
      </c>
      <c r="K346" s="114">
        <v>14060</v>
      </c>
      <c r="L346" s="125" t="s">
        <v>304</v>
      </c>
      <c r="M346" s="114">
        <v>20518</v>
      </c>
      <c r="N346" s="115" t="s">
        <v>144</v>
      </c>
      <c r="O346" s="114">
        <f t="shared" si="190"/>
        <v>34578</v>
      </c>
      <c r="P346" s="115" t="s">
        <v>228</v>
      </c>
      <c r="Q346" s="114">
        <v>39650</v>
      </c>
      <c r="R346" s="115" t="s">
        <v>228</v>
      </c>
      <c r="S346" s="48"/>
      <c r="T346" s="11"/>
    </row>
    <row r="347" spans="1:20" ht="17.25" customHeight="1">
      <c r="A347" s="22"/>
      <c r="B347" s="88" t="s">
        <v>81</v>
      </c>
      <c r="C347" s="118">
        <f>SUM(C335:C346)</f>
        <v>1923716</v>
      </c>
      <c r="D347" s="127" t="s">
        <v>293</v>
      </c>
      <c r="E347" s="118">
        <f>SUM(E335:E346)</f>
        <v>1387068</v>
      </c>
      <c r="F347" s="127" t="s">
        <v>302</v>
      </c>
      <c r="G347" s="118">
        <f>SUM(G335:G346)</f>
        <v>77547</v>
      </c>
      <c r="H347" s="128" t="s">
        <v>295</v>
      </c>
      <c r="I347" s="129">
        <f>SUM(I335:I346)</f>
        <v>1464615</v>
      </c>
      <c r="J347" s="127" t="s">
        <v>302</v>
      </c>
      <c r="K347" s="118">
        <f>SUM(K335:K346)</f>
        <v>197141</v>
      </c>
      <c r="L347" s="127" t="s">
        <v>246</v>
      </c>
      <c r="M347" s="118">
        <f>SUM(M335:M346)</f>
        <v>261960</v>
      </c>
      <c r="N347" s="127" t="s">
        <v>116</v>
      </c>
      <c r="O347" s="118">
        <f t="shared" si="190"/>
        <v>459101</v>
      </c>
      <c r="P347" s="127" t="s">
        <v>265</v>
      </c>
      <c r="Q347" s="118">
        <f>SUM(Q335:Q346)</f>
        <v>536648</v>
      </c>
      <c r="R347" s="127" t="s">
        <v>292</v>
      </c>
      <c r="S347" s="48"/>
      <c r="T347" s="11"/>
    </row>
    <row r="348" spans="1:20" ht="17.25" customHeight="1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48"/>
      <c r="T348" s="11"/>
    </row>
    <row r="349" spans="1:20" ht="17.25" customHeight="1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48"/>
      <c r="T349" s="11"/>
    </row>
    <row r="350" spans="1:20" ht="17.25" customHeight="1">
      <c r="A350" s="12"/>
      <c r="B350" s="13"/>
      <c r="C350" s="14" t="s">
        <v>1</v>
      </c>
      <c r="D350" s="14"/>
      <c r="E350" s="14" t="s">
        <v>2</v>
      </c>
      <c r="F350" s="14"/>
      <c r="G350" s="14" t="s">
        <v>3</v>
      </c>
      <c r="H350" s="14"/>
      <c r="I350" s="14" t="s">
        <v>4</v>
      </c>
      <c r="J350" s="14"/>
      <c r="K350" s="14" t="s">
        <v>5</v>
      </c>
      <c r="L350" s="14"/>
      <c r="M350" s="16" t="s">
        <v>6</v>
      </c>
      <c r="N350" s="16"/>
      <c r="O350" s="14" t="s">
        <v>7</v>
      </c>
      <c r="P350" s="14"/>
      <c r="Q350" s="14" t="s">
        <v>8</v>
      </c>
      <c r="R350" s="14"/>
      <c r="S350" s="48"/>
      <c r="T350" s="11"/>
    </row>
    <row r="351" spans="1:20" ht="17.25" customHeight="1">
      <c r="A351" s="49"/>
      <c r="B351" s="50"/>
      <c r="C351" s="95"/>
      <c r="D351" s="96" t="s">
        <v>9</v>
      </c>
      <c r="E351" s="95" t="s">
        <v>10</v>
      </c>
      <c r="F351" s="96" t="s">
        <v>9</v>
      </c>
      <c r="G351" s="95" t="s">
        <v>11</v>
      </c>
      <c r="H351" s="96" t="s">
        <v>9</v>
      </c>
      <c r="I351" s="95" t="s">
        <v>12</v>
      </c>
      <c r="J351" s="96" t="s">
        <v>9</v>
      </c>
      <c r="K351" s="95" t="s">
        <v>13</v>
      </c>
      <c r="L351" s="96" t="s">
        <v>9</v>
      </c>
      <c r="M351" s="95" t="s">
        <v>14</v>
      </c>
      <c r="N351" s="96" t="s">
        <v>9</v>
      </c>
      <c r="O351" s="95" t="s">
        <v>15</v>
      </c>
      <c r="P351" s="96" t="s">
        <v>9</v>
      </c>
      <c r="Q351" s="95" t="s">
        <v>16</v>
      </c>
      <c r="R351" s="96" t="s">
        <v>9</v>
      </c>
      <c r="S351" s="48"/>
      <c r="T351" s="11"/>
    </row>
    <row r="352" spans="1:20" ht="17.25" customHeight="1">
      <c r="A352" s="22"/>
      <c r="B352" s="23" t="s">
        <v>17</v>
      </c>
      <c r="C352" s="97" t="s">
        <v>18</v>
      </c>
      <c r="D352" s="98" t="s">
        <v>19</v>
      </c>
      <c r="E352" s="97" t="s">
        <v>18</v>
      </c>
      <c r="F352" s="98" t="s">
        <v>19</v>
      </c>
      <c r="G352" s="97" t="s">
        <v>18</v>
      </c>
      <c r="H352" s="98" t="s">
        <v>19</v>
      </c>
      <c r="I352" s="97" t="s">
        <v>18</v>
      </c>
      <c r="J352" s="98" t="s">
        <v>19</v>
      </c>
      <c r="K352" s="97" t="s">
        <v>18</v>
      </c>
      <c r="L352" s="98" t="s">
        <v>19</v>
      </c>
      <c r="M352" s="97" t="s">
        <v>18</v>
      </c>
      <c r="N352" s="98" t="s">
        <v>19</v>
      </c>
      <c r="O352" s="97" t="s">
        <v>18</v>
      </c>
      <c r="P352" s="98" t="s">
        <v>19</v>
      </c>
      <c r="Q352" s="97" t="s">
        <v>18</v>
      </c>
      <c r="R352" s="98" t="s">
        <v>19</v>
      </c>
      <c r="S352" s="77"/>
      <c r="T352" s="11"/>
    </row>
    <row r="353" spans="1:20" ht="17.25" customHeight="1">
      <c r="A353" s="12"/>
      <c r="B353" s="78" t="s">
        <v>305</v>
      </c>
      <c r="C353" s="132">
        <v>131999</v>
      </c>
      <c r="D353" s="113" t="s">
        <v>306</v>
      </c>
      <c r="E353" s="132">
        <v>97852</v>
      </c>
      <c r="F353" s="113" t="s">
        <v>237</v>
      </c>
      <c r="G353" s="132">
        <v>4862</v>
      </c>
      <c r="H353" s="113" t="s">
        <v>307</v>
      </c>
      <c r="I353" s="132">
        <f aca="true" t="shared" si="192" ref="I353:I364">SUM((E353+G353))</f>
        <v>102714</v>
      </c>
      <c r="J353" s="113" t="s">
        <v>133</v>
      </c>
      <c r="K353" s="132">
        <v>11590</v>
      </c>
      <c r="L353" s="113" t="s">
        <v>308</v>
      </c>
      <c r="M353" s="132">
        <v>17695</v>
      </c>
      <c r="N353" s="113" t="s">
        <v>241</v>
      </c>
      <c r="O353" s="132">
        <f aca="true" t="shared" si="193" ref="O353:O365">SUM((K353+M353))</f>
        <v>29285</v>
      </c>
      <c r="P353" s="113" t="s">
        <v>229</v>
      </c>
      <c r="Q353" s="132">
        <f aca="true" t="shared" si="194" ref="Q353:Q359">SUM(((G353+K353)+M353))</f>
        <v>34147</v>
      </c>
      <c r="R353" s="113" t="s">
        <v>309</v>
      </c>
      <c r="S353" s="77"/>
      <c r="T353" s="11"/>
    </row>
    <row r="354" spans="1:20" ht="17.25" customHeight="1">
      <c r="A354" s="49"/>
      <c r="B354" s="82" t="s">
        <v>310</v>
      </c>
      <c r="C354" s="116">
        <v>173460</v>
      </c>
      <c r="D354" s="115" t="s">
        <v>311</v>
      </c>
      <c r="E354" s="116">
        <v>130401</v>
      </c>
      <c r="F354" s="115" t="s">
        <v>312</v>
      </c>
      <c r="G354" s="116">
        <v>6836</v>
      </c>
      <c r="H354" s="134">
        <v>-15</v>
      </c>
      <c r="I354" s="116">
        <f t="shared" si="192"/>
        <v>137237</v>
      </c>
      <c r="J354" s="115" t="s">
        <v>219</v>
      </c>
      <c r="K354" s="116">
        <v>13837</v>
      </c>
      <c r="L354" s="115" t="s">
        <v>313</v>
      </c>
      <c r="M354" s="116">
        <v>22386</v>
      </c>
      <c r="N354" s="115" t="s">
        <v>314</v>
      </c>
      <c r="O354" s="116">
        <f t="shared" si="193"/>
        <v>36223</v>
      </c>
      <c r="P354" s="115" t="s">
        <v>315</v>
      </c>
      <c r="Q354" s="116">
        <f t="shared" si="194"/>
        <v>43059</v>
      </c>
      <c r="R354" s="115" t="s">
        <v>250</v>
      </c>
      <c r="S354" s="48"/>
      <c r="T354" s="11"/>
    </row>
    <row r="355" spans="1:20" ht="17.25" customHeight="1">
      <c r="A355" s="49"/>
      <c r="B355" s="82" t="s">
        <v>50</v>
      </c>
      <c r="C355" s="116">
        <v>273671</v>
      </c>
      <c r="D355" s="115" t="s">
        <v>316</v>
      </c>
      <c r="E355" s="116">
        <v>205767</v>
      </c>
      <c r="F355" s="115" t="s">
        <v>236</v>
      </c>
      <c r="G355" s="116">
        <v>11259</v>
      </c>
      <c r="H355" s="115" t="s">
        <v>179</v>
      </c>
      <c r="I355" s="116">
        <f t="shared" si="192"/>
        <v>217026</v>
      </c>
      <c r="J355" s="115" t="s">
        <v>298</v>
      </c>
      <c r="K355" s="116">
        <v>21270</v>
      </c>
      <c r="L355" s="115" t="s">
        <v>317</v>
      </c>
      <c r="M355" s="116">
        <v>35375</v>
      </c>
      <c r="N355" s="115" t="s">
        <v>318</v>
      </c>
      <c r="O355" s="116">
        <f t="shared" si="193"/>
        <v>56645</v>
      </c>
      <c r="P355" s="115" t="s">
        <v>319</v>
      </c>
      <c r="Q355" s="116">
        <f t="shared" si="194"/>
        <v>67904</v>
      </c>
      <c r="R355" s="115" t="s">
        <v>320</v>
      </c>
      <c r="S355" s="48"/>
      <c r="T355" s="11"/>
    </row>
    <row r="356" spans="1:20" ht="17.25" customHeight="1">
      <c r="A356" s="49"/>
      <c r="B356" s="82" t="s">
        <v>72</v>
      </c>
      <c r="C356" s="117">
        <v>139878</v>
      </c>
      <c r="D356" s="115" t="s">
        <v>273</v>
      </c>
      <c r="E356" s="117">
        <v>101244</v>
      </c>
      <c r="F356" s="115" t="s">
        <v>219</v>
      </c>
      <c r="G356" s="117">
        <v>6397</v>
      </c>
      <c r="H356" s="115" t="s">
        <v>321</v>
      </c>
      <c r="I356" s="116">
        <f t="shared" si="192"/>
        <v>107641</v>
      </c>
      <c r="J356" s="115" t="s">
        <v>224</v>
      </c>
      <c r="K356" s="116">
        <v>13125</v>
      </c>
      <c r="L356" s="115" t="s">
        <v>247</v>
      </c>
      <c r="M356" s="116">
        <v>19112</v>
      </c>
      <c r="N356" s="115" t="s">
        <v>230</v>
      </c>
      <c r="O356" s="116">
        <f t="shared" si="193"/>
        <v>32237</v>
      </c>
      <c r="P356" s="115" t="s">
        <v>145</v>
      </c>
      <c r="Q356" s="116">
        <f t="shared" si="194"/>
        <v>38634</v>
      </c>
      <c r="R356" s="115" t="s">
        <v>277</v>
      </c>
      <c r="S356" s="48"/>
      <c r="T356" s="11"/>
    </row>
    <row r="357" spans="1:20" ht="17.25" customHeight="1">
      <c r="A357" s="49"/>
      <c r="B357" s="82" t="s">
        <v>73</v>
      </c>
      <c r="C357" s="116">
        <v>135178</v>
      </c>
      <c r="D357" s="115" t="s">
        <v>158</v>
      </c>
      <c r="E357" s="116">
        <v>96450</v>
      </c>
      <c r="F357" s="115" t="s">
        <v>283</v>
      </c>
      <c r="G357" s="116">
        <v>6521</v>
      </c>
      <c r="H357" s="115" t="s">
        <v>189</v>
      </c>
      <c r="I357" s="116">
        <f t="shared" si="192"/>
        <v>102971</v>
      </c>
      <c r="J357" s="115" t="s">
        <v>145</v>
      </c>
      <c r="K357" s="116">
        <v>13404</v>
      </c>
      <c r="L357" s="115" t="s">
        <v>322</v>
      </c>
      <c r="M357" s="116">
        <v>18803</v>
      </c>
      <c r="N357" s="115" t="s">
        <v>302</v>
      </c>
      <c r="O357" s="116">
        <f t="shared" si="193"/>
        <v>32207</v>
      </c>
      <c r="P357" s="115" t="s">
        <v>288</v>
      </c>
      <c r="Q357" s="116">
        <f t="shared" si="194"/>
        <v>38728</v>
      </c>
      <c r="R357" s="115" t="s">
        <v>116</v>
      </c>
      <c r="S357" s="48"/>
      <c r="T357" s="11"/>
    </row>
    <row r="358" spans="1:20" ht="17.25" customHeight="1">
      <c r="A358" s="49"/>
      <c r="B358" s="82" t="s">
        <v>74</v>
      </c>
      <c r="C358" s="117">
        <v>158349</v>
      </c>
      <c r="D358" s="115" t="s">
        <v>124</v>
      </c>
      <c r="E358" s="117">
        <v>108454</v>
      </c>
      <c r="F358" s="125" t="s">
        <v>144</v>
      </c>
      <c r="G358" s="117">
        <v>6787</v>
      </c>
      <c r="H358" s="115" t="s">
        <v>161</v>
      </c>
      <c r="I358" s="116">
        <f t="shared" si="192"/>
        <v>115241</v>
      </c>
      <c r="J358" s="115" t="s">
        <v>323</v>
      </c>
      <c r="K358" s="117">
        <v>20977</v>
      </c>
      <c r="L358" s="125" t="s">
        <v>324</v>
      </c>
      <c r="M358" s="117">
        <v>22131</v>
      </c>
      <c r="N358" s="115" t="s">
        <v>97</v>
      </c>
      <c r="O358" s="116">
        <f t="shared" si="193"/>
        <v>43108</v>
      </c>
      <c r="P358" s="115" t="s">
        <v>158</v>
      </c>
      <c r="Q358" s="116">
        <f t="shared" si="194"/>
        <v>49895</v>
      </c>
      <c r="R358" s="115" t="s">
        <v>124</v>
      </c>
      <c r="S358" s="48"/>
      <c r="T358" s="11"/>
    </row>
    <row r="359" spans="1:20" ht="17.25" customHeight="1">
      <c r="A359" s="49"/>
      <c r="B359" s="87" t="s">
        <v>75</v>
      </c>
      <c r="C359" s="116">
        <v>161090</v>
      </c>
      <c r="D359" s="115" t="s">
        <v>199</v>
      </c>
      <c r="E359" s="116">
        <v>114604</v>
      </c>
      <c r="F359" s="115" t="s">
        <v>160</v>
      </c>
      <c r="G359" s="116">
        <v>7418</v>
      </c>
      <c r="H359" s="115" t="s">
        <v>274</v>
      </c>
      <c r="I359" s="116">
        <f t="shared" si="192"/>
        <v>122022</v>
      </c>
      <c r="J359" s="115" t="s">
        <v>292</v>
      </c>
      <c r="K359" s="116">
        <v>15583</v>
      </c>
      <c r="L359" s="115" t="s">
        <v>283</v>
      </c>
      <c r="M359" s="116">
        <v>23485</v>
      </c>
      <c r="N359" s="115" t="s">
        <v>325</v>
      </c>
      <c r="O359" s="116">
        <f t="shared" si="193"/>
        <v>39068</v>
      </c>
      <c r="P359" s="115" t="s">
        <v>326</v>
      </c>
      <c r="Q359" s="116">
        <f t="shared" si="194"/>
        <v>46486</v>
      </c>
      <c r="R359" s="115" t="s">
        <v>222</v>
      </c>
      <c r="S359" s="48"/>
      <c r="T359" s="11"/>
    </row>
    <row r="360" spans="1:20" ht="17.25" customHeight="1">
      <c r="A360" s="37"/>
      <c r="B360" s="87" t="s">
        <v>76</v>
      </c>
      <c r="C360" s="116">
        <v>111962</v>
      </c>
      <c r="D360" s="115" t="s">
        <v>233</v>
      </c>
      <c r="E360" s="116">
        <v>80327</v>
      </c>
      <c r="F360" s="115" t="s">
        <v>325</v>
      </c>
      <c r="G360" s="116">
        <v>5033</v>
      </c>
      <c r="H360" s="115" t="s">
        <v>140</v>
      </c>
      <c r="I360" s="116">
        <f t="shared" si="192"/>
        <v>85360</v>
      </c>
      <c r="J360" s="115" t="s">
        <v>124</v>
      </c>
      <c r="K360" s="116">
        <v>10706</v>
      </c>
      <c r="L360" s="125" t="s">
        <v>158</v>
      </c>
      <c r="M360" s="116">
        <v>15896</v>
      </c>
      <c r="N360" s="115" t="s">
        <v>232</v>
      </c>
      <c r="O360" s="116">
        <f t="shared" si="193"/>
        <v>26602</v>
      </c>
      <c r="P360" s="115" t="s">
        <v>282</v>
      </c>
      <c r="Q360" s="116">
        <v>31635</v>
      </c>
      <c r="R360" s="115" t="s">
        <v>116</v>
      </c>
      <c r="S360" s="48"/>
      <c r="T360" s="11"/>
    </row>
    <row r="361" spans="1:20" ht="17.25" customHeight="1">
      <c r="A361" s="37"/>
      <c r="B361" s="87" t="s">
        <v>77</v>
      </c>
      <c r="C361" s="116">
        <v>171350</v>
      </c>
      <c r="D361" s="115" t="s">
        <v>300</v>
      </c>
      <c r="E361" s="116">
        <v>124451</v>
      </c>
      <c r="F361" s="115" t="s">
        <v>282</v>
      </c>
      <c r="G361" s="116">
        <v>7186</v>
      </c>
      <c r="H361" s="115" t="s">
        <v>177</v>
      </c>
      <c r="I361" s="116">
        <f t="shared" si="192"/>
        <v>131637</v>
      </c>
      <c r="J361" s="115" t="s">
        <v>198</v>
      </c>
      <c r="K361" s="114">
        <v>15137</v>
      </c>
      <c r="L361" s="115" t="s">
        <v>212</v>
      </c>
      <c r="M361" s="114">
        <v>24576</v>
      </c>
      <c r="N361" s="115" t="s">
        <v>282</v>
      </c>
      <c r="O361" s="116">
        <f t="shared" si="193"/>
        <v>39713</v>
      </c>
      <c r="P361" s="115" t="s">
        <v>282</v>
      </c>
      <c r="Q361" s="116">
        <f aca="true" t="shared" si="195" ref="Q361:Q362">SUM(((G361+K361)+M361))</f>
        <v>46899</v>
      </c>
      <c r="R361" s="115" t="s">
        <v>279</v>
      </c>
      <c r="S361" s="48"/>
      <c r="T361" s="11"/>
    </row>
    <row r="362" spans="1:20" ht="17.25" customHeight="1">
      <c r="A362" s="49"/>
      <c r="B362" s="87" t="s">
        <v>78</v>
      </c>
      <c r="C362" s="114">
        <v>134665</v>
      </c>
      <c r="D362" s="115" t="s">
        <v>176</v>
      </c>
      <c r="E362" s="114">
        <v>98468</v>
      </c>
      <c r="F362" s="115" t="s">
        <v>195</v>
      </c>
      <c r="G362" s="114">
        <v>5199</v>
      </c>
      <c r="H362" s="115" t="s">
        <v>327</v>
      </c>
      <c r="I362" s="116">
        <f t="shared" si="192"/>
        <v>103667</v>
      </c>
      <c r="J362" s="115" t="s">
        <v>328</v>
      </c>
      <c r="K362" s="114">
        <v>12876</v>
      </c>
      <c r="L362" s="115" t="s">
        <v>175</v>
      </c>
      <c r="M362" s="114">
        <v>18122</v>
      </c>
      <c r="N362" s="115" t="s">
        <v>111</v>
      </c>
      <c r="O362" s="116">
        <f t="shared" si="193"/>
        <v>30998</v>
      </c>
      <c r="P362" s="115" t="s">
        <v>329</v>
      </c>
      <c r="Q362" s="116">
        <f t="shared" si="195"/>
        <v>36197</v>
      </c>
      <c r="R362" s="115" t="s">
        <v>330</v>
      </c>
      <c r="S362" s="48"/>
      <c r="T362" s="11"/>
    </row>
    <row r="363" spans="1:20" ht="17.25" customHeight="1">
      <c r="A363" s="49"/>
      <c r="B363" s="87" t="s">
        <v>79</v>
      </c>
      <c r="C363" s="114">
        <v>153122</v>
      </c>
      <c r="D363" s="115" t="s">
        <v>285</v>
      </c>
      <c r="E363" s="114">
        <v>104846</v>
      </c>
      <c r="F363" s="125" t="s">
        <v>248</v>
      </c>
      <c r="G363" s="114">
        <v>5039</v>
      </c>
      <c r="H363" s="115" t="s">
        <v>331</v>
      </c>
      <c r="I363" s="116">
        <f t="shared" si="192"/>
        <v>109885</v>
      </c>
      <c r="J363" s="115" t="s">
        <v>332</v>
      </c>
      <c r="K363" s="114">
        <v>23099</v>
      </c>
      <c r="L363" s="115" t="s">
        <v>97</v>
      </c>
      <c r="M363" s="114">
        <v>20138</v>
      </c>
      <c r="N363" s="115" t="s">
        <v>87</v>
      </c>
      <c r="O363" s="116">
        <f t="shared" si="193"/>
        <v>43237</v>
      </c>
      <c r="P363" s="115" t="s">
        <v>333</v>
      </c>
      <c r="Q363" s="116">
        <v>48276</v>
      </c>
      <c r="R363" s="115" t="s">
        <v>115</v>
      </c>
      <c r="S363" s="48"/>
      <c r="T363" s="11"/>
    </row>
    <row r="364" spans="1:20" ht="17.25" customHeight="1">
      <c r="A364" s="49"/>
      <c r="B364" s="87" t="s">
        <v>80</v>
      </c>
      <c r="C364" s="114">
        <v>146426</v>
      </c>
      <c r="D364" s="115" t="s">
        <v>334</v>
      </c>
      <c r="E364" s="114">
        <v>109219</v>
      </c>
      <c r="F364" s="125" t="s">
        <v>335</v>
      </c>
      <c r="G364" s="114">
        <v>4760</v>
      </c>
      <c r="H364" s="115" t="s">
        <v>174</v>
      </c>
      <c r="I364" s="114">
        <f t="shared" si="192"/>
        <v>113979</v>
      </c>
      <c r="J364" s="125" t="s">
        <v>104</v>
      </c>
      <c r="K364" s="114">
        <v>12391</v>
      </c>
      <c r="L364" s="125" t="s">
        <v>180</v>
      </c>
      <c r="M364" s="114">
        <v>20056</v>
      </c>
      <c r="N364" s="115" t="s">
        <v>147</v>
      </c>
      <c r="O364" s="114">
        <f t="shared" si="193"/>
        <v>32447</v>
      </c>
      <c r="P364" s="125" t="s">
        <v>286</v>
      </c>
      <c r="Q364" s="114">
        <v>37207</v>
      </c>
      <c r="R364" s="115" t="s">
        <v>336</v>
      </c>
      <c r="S364" s="48"/>
      <c r="T364" s="11"/>
    </row>
    <row r="365" spans="1:20" ht="17.25" customHeight="1">
      <c r="A365" s="22"/>
      <c r="B365" s="88" t="s">
        <v>81</v>
      </c>
      <c r="C365" s="118">
        <f>SUM(C353:C364)</f>
        <v>1891150</v>
      </c>
      <c r="D365" s="127" t="s">
        <v>288</v>
      </c>
      <c r="E365" s="118">
        <f>SUM(E353:E364)</f>
        <v>1372083</v>
      </c>
      <c r="F365" s="127" t="s">
        <v>132</v>
      </c>
      <c r="G365" s="118">
        <f>SUM(G353:G364)</f>
        <v>77297</v>
      </c>
      <c r="H365" s="128" t="s">
        <v>337</v>
      </c>
      <c r="I365" s="129">
        <f>SUM(I353:I364)</f>
        <v>1449380</v>
      </c>
      <c r="J365" s="127" t="s">
        <v>213</v>
      </c>
      <c r="K365" s="118">
        <f>SUM(K353:K364)</f>
        <v>183995</v>
      </c>
      <c r="L365" s="127" t="s">
        <v>228</v>
      </c>
      <c r="M365" s="118">
        <f>SUM(M353:M364)</f>
        <v>257775</v>
      </c>
      <c r="N365" s="127" t="s">
        <v>154</v>
      </c>
      <c r="O365" s="118">
        <f t="shared" si="193"/>
        <v>441770</v>
      </c>
      <c r="P365" s="127" t="s">
        <v>214</v>
      </c>
      <c r="Q365" s="118">
        <f>SUM(Q353:Q364)</f>
        <v>519067</v>
      </c>
      <c r="R365" s="127" t="s">
        <v>192</v>
      </c>
      <c r="S365" s="48"/>
      <c r="T365" s="11"/>
    </row>
    <row r="366" spans="1:20" ht="17.25" customHeight="1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48"/>
      <c r="T366" s="11"/>
    </row>
    <row r="367" spans="1:20" ht="17.25" customHeight="1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48"/>
      <c r="T367" s="11"/>
    </row>
    <row r="368" spans="1:20" ht="17.25" customHeight="1">
      <c r="A368" s="12"/>
      <c r="B368" s="13"/>
      <c r="C368" s="14" t="s">
        <v>1</v>
      </c>
      <c r="D368" s="14"/>
      <c r="E368" s="14" t="s">
        <v>2</v>
      </c>
      <c r="F368" s="14"/>
      <c r="G368" s="14" t="s">
        <v>3</v>
      </c>
      <c r="H368" s="14"/>
      <c r="I368" s="14" t="s">
        <v>4</v>
      </c>
      <c r="J368" s="14"/>
      <c r="K368" s="14" t="s">
        <v>5</v>
      </c>
      <c r="L368" s="14"/>
      <c r="M368" s="16" t="s">
        <v>6</v>
      </c>
      <c r="N368" s="16"/>
      <c r="O368" s="14" t="s">
        <v>7</v>
      </c>
      <c r="P368" s="14"/>
      <c r="Q368" s="14" t="s">
        <v>8</v>
      </c>
      <c r="R368" s="14"/>
      <c r="S368" s="48"/>
      <c r="T368" s="11"/>
    </row>
    <row r="369" spans="1:20" ht="17.25" customHeight="1">
      <c r="A369" s="49"/>
      <c r="B369" s="50"/>
      <c r="C369" s="95"/>
      <c r="D369" s="96" t="s">
        <v>9</v>
      </c>
      <c r="E369" s="95" t="s">
        <v>10</v>
      </c>
      <c r="F369" s="96" t="s">
        <v>9</v>
      </c>
      <c r="G369" s="95" t="s">
        <v>11</v>
      </c>
      <c r="H369" s="96" t="s">
        <v>9</v>
      </c>
      <c r="I369" s="95" t="s">
        <v>12</v>
      </c>
      <c r="J369" s="96" t="s">
        <v>9</v>
      </c>
      <c r="K369" s="95" t="s">
        <v>13</v>
      </c>
      <c r="L369" s="96" t="s">
        <v>9</v>
      </c>
      <c r="M369" s="95" t="s">
        <v>14</v>
      </c>
      <c r="N369" s="96" t="s">
        <v>9</v>
      </c>
      <c r="O369" s="95" t="s">
        <v>15</v>
      </c>
      <c r="P369" s="96" t="s">
        <v>9</v>
      </c>
      <c r="Q369" s="95" t="s">
        <v>16</v>
      </c>
      <c r="R369" s="96" t="s">
        <v>9</v>
      </c>
      <c r="S369" s="48"/>
      <c r="T369" s="11"/>
    </row>
    <row r="370" spans="1:20" ht="17.25" customHeight="1">
      <c r="A370" s="22"/>
      <c r="B370" s="23" t="s">
        <v>17</v>
      </c>
      <c r="C370" s="97" t="s">
        <v>18</v>
      </c>
      <c r="D370" s="98" t="s">
        <v>19</v>
      </c>
      <c r="E370" s="97" t="s">
        <v>18</v>
      </c>
      <c r="F370" s="98" t="s">
        <v>19</v>
      </c>
      <c r="G370" s="97" t="s">
        <v>18</v>
      </c>
      <c r="H370" s="98" t="s">
        <v>19</v>
      </c>
      <c r="I370" s="97" t="s">
        <v>18</v>
      </c>
      <c r="J370" s="98" t="s">
        <v>19</v>
      </c>
      <c r="K370" s="97" t="s">
        <v>18</v>
      </c>
      <c r="L370" s="98" t="s">
        <v>19</v>
      </c>
      <c r="M370" s="97" t="s">
        <v>18</v>
      </c>
      <c r="N370" s="98" t="s">
        <v>19</v>
      </c>
      <c r="O370" s="97" t="s">
        <v>18</v>
      </c>
      <c r="P370" s="98" t="s">
        <v>19</v>
      </c>
      <c r="Q370" s="97" t="s">
        <v>18</v>
      </c>
      <c r="R370" s="98" t="s">
        <v>19</v>
      </c>
      <c r="S370" s="77"/>
      <c r="T370" s="11"/>
    </row>
    <row r="371" spans="1:20" ht="17.25" customHeight="1">
      <c r="A371" s="12"/>
      <c r="B371" s="78" t="s">
        <v>338</v>
      </c>
      <c r="C371" s="132">
        <v>120429</v>
      </c>
      <c r="D371" s="113">
        <v>-0.16</v>
      </c>
      <c r="E371" s="132">
        <v>86940</v>
      </c>
      <c r="F371" s="113">
        <v>-0.9</v>
      </c>
      <c r="G371" s="132">
        <v>6308</v>
      </c>
      <c r="H371" s="113">
        <v>-12.1</v>
      </c>
      <c r="I371" s="132">
        <f aca="true" t="shared" si="196" ref="I371:I379">SUM((E371+G371))</f>
        <v>93248</v>
      </c>
      <c r="J371" s="113">
        <v>-1.7</v>
      </c>
      <c r="K371" s="132">
        <v>10490</v>
      </c>
      <c r="L371" s="113" t="s">
        <v>273</v>
      </c>
      <c r="M371" s="132">
        <v>16691</v>
      </c>
      <c r="N371" s="113" t="s">
        <v>147</v>
      </c>
      <c r="O371" s="132">
        <f aca="true" t="shared" si="197" ref="O371:O379">SUM((K371+M371))</f>
        <v>27181</v>
      </c>
      <c r="P371" s="113" t="s">
        <v>145</v>
      </c>
      <c r="Q371" s="132">
        <f aca="true" t="shared" si="198" ref="Q371:Q379">SUM(((G371+K371)+M371))</f>
        <v>33489</v>
      </c>
      <c r="R371" s="113" t="s">
        <v>293</v>
      </c>
      <c r="S371" s="48"/>
      <c r="T371" s="11"/>
    </row>
    <row r="372" spans="1:20" ht="17.25" customHeight="1">
      <c r="A372" s="49"/>
      <c r="B372" s="82" t="s">
        <v>339</v>
      </c>
      <c r="C372" s="116">
        <v>158587</v>
      </c>
      <c r="D372" s="115">
        <v>-5.3</v>
      </c>
      <c r="E372" s="116">
        <v>117873</v>
      </c>
      <c r="F372" s="115">
        <v>-3.9</v>
      </c>
      <c r="G372" s="116">
        <v>8039</v>
      </c>
      <c r="H372" s="115">
        <v>-17.6</v>
      </c>
      <c r="I372" s="116">
        <f t="shared" si="196"/>
        <v>125912</v>
      </c>
      <c r="J372" s="115">
        <v>-4.9</v>
      </c>
      <c r="K372" s="116">
        <v>12104</v>
      </c>
      <c r="L372" s="115">
        <v>-0.8</v>
      </c>
      <c r="M372" s="116">
        <v>20571</v>
      </c>
      <c r="N372" s="115">
        <v>-9.7</v>
      </c>
      <c r="O372" s="116">
        <f t="shared" si="197"/>
        <v>32675</v>
      </c>
      <c r="P372" s="115">
        <v>-6.6</v>
      </c>
      <c r="Q372" s="116">
        <f t="shared" si="198"/>
        <v>40714</v>
      </c>
      <c r="R372" s="115">
        <v>-9</v>
      </c>
      <c r="S372" s="48"/>
      <c r="T372" s="11"/>
    </row>
    <row r="373" spans="1:20" ht="17.25" customHeight="1">
      <c r="A373" s="49"/>
      <c r="B373" s="82" t="s">
        <v>50</v>
      </c>
      <c r="C373" s="116">
        <v>243638</v>
      </c>
      <c r="D373" s="115" t="s">
        <v>323</v>
      </c>
      <c r="E373" s="116">
        <v>181043</v>
      </c>
      <c r="F373" s="115" t="s">
        <v>334</v>
      </c>
      <c r="G373" s="116">
        <v>13059</v>
      </c>
      <c r="H373" s="115">
        <v>-14.5</v>
      </c>
      <c r="I373" s="116">
        <f t="shared" si="196"/>
        <v>194102</v>
      </c>
      <c r="J373" s="115" t="s">
        <v>340</v>
      </c>
      <c r="K373" s="116">
        <v>17603</v>
      </c>
      <c r="L373" s="115" t="s">
        <v>157</v>
      </c>
      <c r="M373" s="116">
        <v>31933</v>
      </c>
      <c r="N373" s="115">
        <v>-6.9</v>
      </c>
      <c r="O373" s="116">
        <f t="shared" si="197"/>
        <v>49536</v>
      </c>
      <c r="P373" s="115">
        <v>-4.2</v>
      </c>
      <c r="Q373" s="116">
        <f t="shared" si="198"/>
        <v>62595</v>
      </c>
      <c r="R373" s="115">
        <v>-6.6</v>
      </c>
      <c r="S373" s="48"/>
      <c r="T373" s="11"/>
    </row>
    <row r="374" spans="1:20" ht="17.25" customHeight="1">
      <c r="A374" s="49"/>
      <c r="B374" s="82" t="s">
        <v>72</v>
      </c>
      <c r="C374" s="117">
        <v>130977</v>
      </c>
      <c r="D374" s="115">
        <v>-5.1</v>
      </c>
      <c r="E374" s="117">
        <v>92870</v>
      </c>
      <c r="F374" s="115">
        <v>-6.4</v>
      </c>
      <c r="G374" s="117">
        <v>7563</v>
      </c>
      <c r="H374" s="115">
        <v>-8.8</v>
      </c>
      <c r="I374" s="116">
        <f t="shared" si="196"/>
        <v>100433</v>
      </c>
      <c r="J374" s="115">
        <v>-6.6</v>
      </c>
      <c r="K374" s="116">
        <v>11603</v>
      </c>
      <c r="L374" s="115" t="s">
        <v>95</v>
      </c>
      <c r="M374" s="116">
        <v>18941</v>
      </c>
      <c r="N374" s="115" t="s">
        <v>341</v>
      </c>
      <c r="O374" s="116">
        <f t="shared" si="197"/>
        <v>30544</v>
      </c>
      <c r="P374" s="115" t="s">
        <v>342</v>
      </c>
      <c r="Q374" s="116">
        <f t="shared" si="198"/>
        <v>38107</v>
      </c>
      <c r="R374" s="115">
        <v>-1.6</v>
      </c>
      <c r="S374" s="48"/>
      <c r="T374" s="11"/>
    </row>
    <row r="375" spans="1:20" ht="17.25" customHeight="1">
      <c r="A375" s="49"/>
      <c r="B375" s="82" t="s">
        <v>73</v>
      </c>
      <c r="C375" s="116">
        <v>128330</v>
      </c>
      <c r="D375" s="115">
        <v>-6</v>
      </c>
      <c r="E375" s="116">
        <v>90223</v>
      </c>
      <c r="F375" s="115">
        <v>-8.6</v>
      </c>
      <c r="G375" s="116">
        <v>7369</v>
      </c>
      <c r="H375" s="115">
        <v>-9.1</v>
      </c>
      <c r="I375" s="116">
        <f t="shared" si="196"/>
        <v>97592</v>
      </c>
      <c r="J375" s="115">
        <v>-8.6</v>
      </c>
      <c r="K375" s="116">
        <v>12138</v>
      </c>
      <c r="L375" s="115" t="s">
        <v>289</v>
      </c>
      <c r="M375" s="116">
        <v>18600</v>
      </c>
      <c r="N375" s="115" t="s">
        <v>213</v>
      </c>
      <c r="O375" s="116">
        <f t="shared" si="197"/>
        <v>30738</v>
      </c>
      <c r="P375" s="115" t="s">
        <v>152</v>
      </c>
      <c r="Q375" s="116">
        <f t="shared" si="198"/>
        <v>38107</v>
      </c>
      <c r="R375" s="115" t="s">
        <v>230</v>
      </c>
      <c r="S375" s="48"/>
      <c r="T375" s="11"/>
    </row>
    <row r="376" spans="1:20" ht="17.25" customHeight="1">
      <c r="A376" s="49"/>
      <c r="B376" s="82" t="s">
        <v>74</v>
      </c>
      <c r="C376" s="117">
        <v>154707</v>
      </c>
      <c r="D376" s="115" t="s">
        <v>180</v>
      </c>
      <c r="E376" s="117">
        <v>105984</v>
      </c>
      <c r="F376" s="125">
        <v>-11.2</v>
      </c>
      <c r="G376" s="117">
        <v>7773</v>
      </c>
      <c r="H376" s="115">
        <v>-4.5</v>
      </c>
      <c r="I376" s="116">
        <f t="shared" si="196"/>
        <v>113757</v>
      </c>
      <c r="J376" s="115">
        <v>-10.8</v>
      </c>
      <c r="K376" s="117">
        <v>18224</v>
      </c>
      <c r="L376" s="125" t="s">
        <v>334</v>
      </c>
      <c r="M376" s="117">
        <v>22726</v>
      </c>
      <c r="N376" s="115" t="s">
        <v>267</v>
      </c>
      <c r="O376" s="116">
        <f t="shared" si="197"/>
        <v>40950</v>
      </c>
      <c r="P376" s="115" t="s">
        <v>277</v>
      </c>
      <c r="Q376" s="116">
        <f t="shared" si="198"/>
        <v>48723</v>
      </c>
      <c r="R376" s="115" t="s">
        <v>342</v>
      </c>
      <c r="S376" s="48"/>
      <c r="T376" s="11"/>
    </row>
    <row r="377" spans="1:20" ht="17.25" customHeight="1">
      <c r="A377" s="49"/>
      <c r="B377" s="87" t="s">
        <v>75</v>
      </c>
      <c r="C377" s="116">
        <v>155366</v>
      </c>
      <c r="D377" s="115" t="s">
        <v>97</v>
      </c>
      <c r="E377" s="116">
        <v>110094</v>
      </c>
      <c r="F377" s="115" t="s">
        <v>112</v>
      </c>
      <c r="G377" s="116">
        <v>7874</v>
      </c>
      <c r="H377" s="115">
        <v>-12.3</v>
      </c>
      <c r="I377" s="116">
        <f t="shared" si="196"/>
        <v>117968</v>
      </c>
      <c r="J377" s="115" t="s">
        <v>343</v>
      </c>
      <c r="K377" s="116">
        <v>14578</v>
      </c>
      <c r="L377" s="115" t="s">
        <v>152</v>
      </c>
      <c r="M377" s="116">
        <v>22820</v>
      </c>
      <c r="N377" s="115" t="s">
        <v>336</v>
      </c>
      <c r="O377" s="116">
        <f t="shared" si="197"/>
        <v>37398</v>
      </c>
      <c r="P377" s="115">
        <v>0</v>
      </c>
      <c r="Q377" s="116">
        <f t="shared" si="198"/>
        <v>45272</v>
      </c>
      <c r="R377" s="115" t="s">
        <v>87</v>
      </c>
      <c r="S377" s="48"/>
      <c r="T377" s="11"/>
    </row>
    <row r="378" spans="1:20" ht="17.25" customHeight="1">
      <c r="A378" s="37"/>
      <c r="B378" s="87" t="s">
        <v>76</v>
      </c>
      <c r="C378" s="116">
        <v>109157</v>
      </c>
      <c r="D378" s="115">
        <v>-4.1</v>
      </c>
      <c r="E378" s="116">
        <v>78029</v>
      </c>
      <c r="F378" s="115">
        <v>-4.8</v>
      </c>
      <c r="G378" s="116">
        <v>5353</v>
      </c>
      <c r="H378" s="115">
        <v>-15.4</v>
      </c>
      <c r="I378" s="116">
        <f t="shared" si="196"/>
        <v>83382</v>
      </c>
      <c r="J378" s="115">
        <v>-5.6</v>
      </c>
      <c r="K378" s="116">
        <v>10165</v>
      </c>
      <c r="L378" s="125" t="s">
        <v>280</v>
      </c>
      <c r="M378" s="116">
        <v>15610</v>
      </c>
      <c r="N378" s="115" t="s">
        <v>344</v>
      </c>
      <c r="O378" s="116">
        <f t="shared" si="197"/>
        <v>25775</v>
      </c>
      <c r="P378" s="115" t="s">
        <v>302</v>
      </c>
      <c r="Q378" s="116">
        <f t="shared" si="198"/>
        <v>31128</v>
      </c>
      <c r="R378" s="115" t="s">
        <v>336</v>
      </c>
      <c r="S378" s="48"/>
      <c r="T378" s="11"/>
    </row>
    <row r="379" spans="1:20" ht="17.25" customHeight="1">
      <c r="A379" s="37"/>
      <c r="B379" s="87" t="s">
        <v>77</v>
      </c>
      <c r="C379" s="116">
        <v>167634</v>
      </c>
      <c r="D379" s="115">
        <v>-4.7</v>
      </c>
      <c r="E379" s="116">
        <v>120541</v>
      </c>
      <c r="F379" s="115">
        <v>-4.7</v>
      </c>
      <c r="G379" s="116">
        <v>8602</v>
      </c>
      <c r="H379" s="115" t="s">
        <v>345</v>
      </c>
      <c r="I379" s="116">
        <f t="shared" si="196"/>
        <v>129143</v>
      </c>
      <c r="J379" s="115" t="s">
        <v>209</v>
      </c>
      <c r="K379" s="114">
        <v>14682</v>
      </c>
      <c r="L379" s="115" t="s">
        <v>346</v>
      </c>
      <c r="M379" s="114">
        <v>23809</v>
      </c>
      <c r="N379" s="115" t="s">
        <v>118</v>
      </c>
      <c r="O379" s="116">
        <f t="shared" si="197"/>
        <v>38491</v>
      </c>
      <c r="P379" s="115" t="s">
        <v>118</v>
      </c>
      <c r="Q379" s="116">
        <f t="shared" si="198"/>
        <v>47093</v>
      </c>
      <c r="R379" s="115" t="s">
        <v>347</v>
      </c>
      <c r="S379" s="48"/>
      <c r="T379" s="11"/>
    </row>
    <row r="380" spans="1:20" ht="17.25" customHeight="1">
      <c r="A380" s="49"/>
      <c r="B380" s="87" t="s">
        <v>78</v>
      </c>
      <c r="C380" s="114">
        <v>147546</v>
      </c>
      <c r="D380" s="115" t="s">
        <v>348</v>
      </c>
      <c r="E380" s="114">
        <v>108167</v>
      </c>
      <c r="F380" s="115" t="s">
        <v>349</v>
      </c>
      <c r="G380" s="114">
        <v>6291</v>
      </c>
      <c r="H380" s="115">
        <v>-11.4</v>
      </c>
      <c r="I380" s="116">
        <v>114458</v>
      </c>
      <c r="J380" s="115" t="s">
        <v>350</v>
      </c>
      <c r="K380" s="114">
        <v>13893</v>
      </c>
      <c r="L380" s="125" t="s">
        <v>350</v>
      </c>
      <c r="M380" s="114">
        <v>19195</v>
      </c>
      <c r="N380" s="115" t="s">
        <v>347</v>
      </c>
      <c r="O380" s="116">
        <v>33088</v>
      </c>
      <c r="P380" s="115" t="s">
        <v>222</v>
      </c>
      <c r="Q380" s="116">
        <v>39379</v>
      </c>
      <c r="R380" s="115" t="s">
        <v>251</v>
      </c>
      <c r="S380" s="48"/>
      <c r="T380" s="11"/>
    </row>
    <row r="381" spans="1:20" ht="17.25" customHeight="1">
      <c r="A381" s="49"/>
      <c r="B381" s="87" t="s">
        <v>79</v>
      </c>
      <c r="C381" s="114">
        <v>147951</v>
      </c>
      <c r="D381" s="115">
        <v>-1.1</v>
      </c>
      <c r="E381" s="114">
        <v>97745</v>
      </c>
      <c r="F381" s="125">
        <v>-2.2</v>
      </c>
      <c r="G381" s="114">
        <v>5861</v>
      </c>
      <c r="H381" s="115">
        <v>-18.3</v>
      </c>
      <c r="I381" s="116">
        <f aca="true" t="shared" si="199" ref="I381:I382">SUM((E381+G381))</f>
        <v>103606</v>
      </c>
      <c r="J381" s="115" t="s">
        <v>90</v>
      </c>
      <c r="K381" s="114">
        <v>23710</v>
      </c>
      <c r="L381" s="115" t="s">
        <v>348</v>
      </c>
      <c r="M381" s="114">
        <v>20635</v>
      </c>
      <c r="N381" s="115" t="s">
        <v>351</v>
      </c>
      <c r="O381" s="116">
        <f aca="true" t="shared" si="200" ref="O381:O382">SUM((K381+M381))</f>
        <v>44345</v>
      </c>
      <c r="P381" s="115" t="s">
        <v>214</v>
      </c>
      <c r="Q381" s="116">
        <f aca="true" t="shared" si="201" ref="Q381:Q382">SUM(((G381+K381)+M381))</f>
        <v>50206</v>
      </c>
      <c r="R381" s="115" t="s">
        <v>302</v>
      </c>
      <c r="S381" s="48"/>
      <c r="T381" s="11"/>
    </row>
    <row r="382" spans="1:20" ht="17.25" customHeight="1">
      <c r="A382" s="49"/>
      <c r="B382" s="87" t="s">
        <v>80</v>
      </c>
      <c r="C382" s="114">
        <v>140433</v>
      </c>
      <c r="D382" s="115" t="s">
        <v>314</v>
      </c>
      <c r="E382" s="114">
        <v>102380</v>
      </c>
      <c r="F382" s="125" t="s">
        <v>352</v>
      </c>
      <c r="G382" s="114">
        <v>5440</v>
      </c>
      <c r="H382" s="115" t="s">
        <v>353</v>
      </c>
      <c r="I382" s="114">
        <f t="shared" si="199"/>
        <v>107820</v>
      </c>
      <c r="J382" s="115" t="s">
        <v>275</v>
      </c>
      <c r="K382" s="114">
        <v>13454</v>
      </c>
      <c r="L382" s="115" t="s">
        <v>354</v>
      </c>
      <c r="M382" s="114">
        <v>19159</v>
      </c>
      <c r="N382" s="115" t="s">
        <v>355</v>
      </c>
      <c r="O382" s="114">
        <f t="shared" si="200"/>
        <v>32613</v>
      </c>
      <c r="P382" s="125">
        <v>-10.3</v>
      </c>
      <c r="Q382" s="114">
        <f t="shared" si="201"/>
        <v>38053</v>
      </c>
      <c r="R382" s="115" t="s">
        <v>204</v>
      </c>
      <c r="S382" s="48"/>
      <c r="T382" s="11"/>
    </row>
    <row r="383" spans="1:20" ht="17.25" customHeight="1">
      <c r="A383" s="22"/>
      <c r="B383" s="88" t="s">
        <v>81</v>
      </c>
      <c r="C383" s="135">
        <f>SUM(C371:C382)</f>
        <v>1804755</v>
      </c>
      <c r="D383" s="136">
        <v>-1.4</v>
      </c>
      <c r="E383" s="135">
        <f>SUM(E371:E382)</f>
        <v>1291889</v>
      </c>
      <c r="F383" s="136">
        <v>-1.2</v>
      </c>
      <c r="G383" s="120">
        <f>SUM(G371:G382)</f>
        <v>89532</v>
      </c>
      <c r="H383" s="119" t="s">
        <v>204</v>
      </c>
      <c r="I383" s="135">
        <f>SUM(I371:I382)</f>
        <v>1381421</v>
      </c>
      <c r="J383" s="136" t="s">
        <v>240</v>
      </c>
      <c r="K383" s="120">
        <v>172644</v>
      </c>
      <c r="L383" s="136" t="s">
        <v>218</v>
      </c>
      <c r="M383" s="120">
        <f>SUM(M371:M382)</f>
        <v>250690</v>
      </c>
      <c r="N383" s="119" t="s">
        <v>168</v>
      </c>
      <c r="O383" s="120">
        <f>SUM(O371:O382)</f>
        <v>423334</v>
      </c>
      <c r="P383" s="119" t="s">
        <v>342</v>
      </c>
      <c r="Q383" s="120">
        <f>SUM(Q371:Q382)</f>
        <v>512866</v>
      </c>
      <c r="R383" s="137" t="s">
        <v>240</v>
      </c>
      <c r="S383" s="48"/>
      <c r="T383" s="11"/>
    </row>
    <row r="384" spans="1:20" ht="17.25" customHeight="1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48"/>
      <c r="T384" s="11"/>
    </row>
    <row r="385" spans="1:20" ht="17.25" customHeight="1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48"/>
      <c r="T385" s="11"/>
    </row>
    <row r="386" spans="1:20" ht="16.5" customHeight="1">
      <c r="A386" s="12"/>
      <c r="B386" s="13"/>
      <c r="C386" s="14" t="s">
        <v>1</v>
      </c>
      <c r="D386" s="14"/>
      <c r="E386" s="14" t="s">
        <v>2</v>
      </c>
      <c r="F386" s="14"/>
      <c r="G386" s="14" t="s">
        <v>3</v>
      </c>
      <c r="H386" s="14"/>
      <c r="I386" s="14" t="s">
        <v>4</v>
      </c>
      <c r="J386" s="14"/>
      <c r="K386" s="14" t="s">
        <v>5</v>
      </c>
      <c r="L386" s="14"/>
      <c r="M386" s="16" t="s">
        <v>6</v>
      </c>
      <c r="N386" s="16"/>
      <c r="O386" s="14" t="s">
        <v>7</v>
      </c>
      <c r="P386" s="14"/>
      <c r="Q386" s="14" t="s">
        <v>8</v>
      </c>
      <c r="R386" s="14"/>
      <c r="S386" s="48"/>
      <c r="T386" s="11"/>
    </row>
    <row r="387" spans="1:20" ht="17.25" customHeight="1">
      <c r="A387" s="49"/>
      <c r="B387" s="50"/>
      <c r="C387" s="95"/>
      <c r="D387" s="96" t="s">
        <v>9</v>
      </c>
      <c r="E387" s="95" t="s">
        <v>10</v>
      </c>
      <c r="F387" s="96" t="s">
        <v>9</v>
      </c>
      <c r="G387" s="95" t="s">
        <v>11</v>
      </c>
      <c r="H387" s="96" t="s">
        <v>9</v>
      </c>
      <c r="I387" s="95" t="s">
        <v>12</v>
      </c>
      <c r="J387" s="96" t="s">
        <v>9</v>
      </c>
      <c r="K387" s="95" t="s">
        <v>13</v>
      </c>
      <c r="L387" s="96" t="s">
        <v>9</v>
      </c>
      <c r="M387" s="95" t="s">
        <v>14</v>
      </c>
      <c r="N387" s="96" t="s">
        <v>9</v>
      </c>
      <c r="O387" s="95" t="s">
        <v>15</v>
      </c>
      <c r="P387" s="96" t="s">
        <v>9</v>
      </c>
      <c r="Q387" s="95" t="s">
        <v>16</v>
      </c>
      <c r="R387" s="96" t="s">
        <v>9</v>
      </c>
      <c r="S387" s="77"/>
      <c r="T387" s="11"/>
    </row>
    <row r="388" spans="1:20" ht="17.25" customHeight="1">
      <c r="A388" s="22"/>
      <c r="B388" s="23" t="s">
        <v>17</v>
      </c>
      <c r="C388" s="97" t="s">
        <v>18</v>
      </c>
      <c r="D388" s="98" t="s">
        <v>19</v>
      </c>
      <c r="E388" s="97" t="s">
        <v>18</v>
      </c>
      <c r="F388" s="98" t="s">
        <v>19</v>
      </c>
      <c r="G388" s="97" t="s">
        <v>18</v>
      </c>
      <c r="H388" s="98" t="s">
        <v>19</v>
      </c>
      <c r="I388" s="97" t="s">
        <v>18</v>
      </c>
      <c r="J388" s="98" t="s">
        <v>19</v>
      </c>
      <c r="K388" s="97" t="s">
        <v>18</v>
      </c>
      <c r="L388" s="98" t="s">
        <v>19</v>
      </c>
      <c r="M388" s="97" t="s">
        <v>18</v>
      </c>
      <c r="N388" s="98" t="s">
        <v>19</v>
      </c>
      <c r="O388" s="97" t="s">
        <v>18</v>
      </c>
      <c r="P388" s="98" t="s">
        <v>19</v>
      </c>
      <c r="Q388" s="97" t="s">
        <v>18</v>
      </c>
      <c r="R388" s="98" t="s">
        <v>19</v>
      </c>
      <c r="S388" s="48"/>
      <c r="T388" s="11"/>
    </row>
    <row r="389" spans="1:20" ht="17.25" customHeight="1">
      <c r="A389" s="12"/>
      <c r="B389" s="78" t="s">
        <v>356</v>
      </c>
      <c r="C389" s="132">
        <v>120625</v>
      </c>
      <c r="D389" s="113" t="s">
        <v>216</v>
      </c>
      <c r="E389" s="132">
        <v>87692</v>
      </c>
      <c r="F389" s="113" t="s">
        <v>335</v>
      </c>
      <c r="G389" s="132">
        <v>7176</v>
      </c>
      <c r="H389" s="113" t="s">
        <v>357</v>
      </c>
      <c r="I389" s="132">
        <f aca="true" t="shared" si="202" ref="I389:I390">E389+G389</f>
        <v>94868</v>
      </c>
      <c r="J389" s="113" t="s">
        <v>358</v>
      </c>
      <c r="K389" s="132">
        <v>9821</v>
      </c>
      <c r="L389" s="113" t="s">
        <v>359</v>
      </c>
      <c r="M389" s="132">
        <v>15936</v>
      </c>
      <c r="N389" s="113" t="s">
        <v>360</v>
      </c>
      <c r="O389" s="132">
        <f aca="true" t="shared" si="203" ref="O389:O390">K389+M389</f>
        <v>25757</v>
      </c>
      <c r="P389" s="113" t="s">
        <v>327</v>
      </c>
      <c r="Q389" s="132">
        <f aca="true" t="shared" si="204" ref="Q389:Q390">(G389+K389)+M389</f>
        <v>32933</v>
      </c>
      <c r="R389" s="113" t="s">
        <v>361</v>
      </c>
      <c r="S389" s="48"/>
      <c r="T389" s="11"/>
    </row>
    <row r="390" spans="1:20" ht="17.25" customHeight="1">
      <c r="A390" s="49"/>
      <c r="B390" s="82" t="s">
        <v>362</v>
      </c>
      <c r="C390" s="116">
        <v>167401</v>
      </c>
      <c r="D390" s="115" t="s">
        <v>289</v>
      </c>
      <c r="E390" s="116">
        <v>122673</v>
      </c>
      <c r="F390" s="115" t="s">
        <v>326</v>
      </c>
      <c r="G390" s="116">
        <v>9752</v>
      </c>
      <c r="H390" s="115" t="s">
        <v>193</v>
      </c>
      <c r="I390" s="116">
        <f t="shared" si="202"/>
        <v>132425</v>
      </c>
      <c r="J390" s="115" t="s">
        <v>199</v>
      </c>
      <c r="K390" s="116">
        <v>12203</v>
      </c>
      <c r="L390" s="115" t="s">
        <v>109</v>
      </c>
      <c r="M390" s="116">
        <v>22773</v>
      </c>
      <c r="N390" s="115" t="s">
        <v>186</v>
      </c>
      <c r="O390" s="116">
        <f t="shared" si="203"/>
        <v>34976</v>
      </c>
      <c r="P390" s="115" t="s">
        <v>140</v>
      </c>
      <c r="Q390" s="116">
        <f t="shared" si="204"/>
        <v>44728</v>
      </c>
      <c r="R390" s="115" t="s">
        <v>140</v>
      </c>
      <c r="S390" s="48"/>
      <c r="T390" s="11"/>
    </row>
    <row r="391" spans="1:20" ht="17.25" customHeight="1">
      <c r="A391" s="49"/>
      <c r="B391" s="82" t="s">
        <v>50</v>
      </c>
      <c r="C391" s="116">
        <v>240580</v>
      </c>
      <c r="D391" s="115" t="s">
        <v>115</v>
      </c>
      <c r="E391" s="116">
        <v>173568</v>
      </c>
      <c r="F391" s="115" t="s">
        <v>107</v>
      </c>
      <c r="G391" s="116">
        <v>15279</v>
      </c>
      <c r="H391" s="115" t="s">
        <v>108</v>
      </c>
      <c r="I391" s="116">
        <f aca="true" t="shared" si="205" ref="I391:I392">SUM((E391+G391))</f>
        <v>188847</v>
      </c>
      <c r="J391" s="115" t="s">
        <v>363</v>
      </c>
      <c r="K391" s="116">
        <v>17426</v>
      </c>
      <c r="L391" s="115" t="s">
        <v>195</v>
      </c>
      <c r="M391" s="116">
        <v>34307</v>
      </c>
      <c r="N391" s="115" t="s">
        <v>364</v>
      </c>
      <c r="O391" s="116">
        <f aca="true" t="shared" si="206" ref="O391:O392">SUM((K391+M391))</f>
        <v>51733</v>
      </c>
      <c r="P391" s="115" t="s">
        <v>176</v>
      </c>
      <c r="Q391" s="116">
        <f aca="true" t="shared" si="207" ref="Q391:Q392">SUM(((G391+K391)+M391))</f>
        <v>67012</v>
      </c>
      <c r="R391" s="115" t="s">
        <v>91</v>
      </c>
      <c r="S391" s="48"/>
      <c r="T391" s="11"/>
    </row>
    <row r="392" spans="1:20" ht="17.25" customHeight="1">
      <c r="A392" s="49"/>
      <c r="B392" s="82" t="s">
        <v>72</v>
      </c>
      <c r="C392" s="116">
        <v>137964</v>
      </c>
      <c r="D392" s="115" t="s">
        <v>122</v>
      </c>
      <c r="E392" s="116">
        <v>99241</v>
      </c>
      <c r="F392" s="115" t="s">
        <v>238</v>
      </c>
      <c r="G392" s="116">
        <v>8291</v>
      </c>
      <c r="H392" s="115" t="s">
        <v>162</v>
      </c>
      <c r="I392" s="116">
        <f t="shared" si="205"/>
        <v>107532</v>
      </c>
      <c r="J392" s="115" t="s">
        <v>199</v>
      </c>
      <c r="K392" s="116">
        <v>11636</v>
      </c>
      <c r="L392" s="115" t="s">
        <v>176</v>
      </c>
      <c r="M392" s="116">
        <v>18796</v>
      </c>
      <c r="N392" s="115" t="s">
        <v>364</v>
      </c>
      <c r="O392" s="116">
        <f t="shared" si="206"/>
        <v>30432</v>
      </c>
      <c r="P392" s="115" t="s">
        <v>364</v>
      </c>
      <c r="Q392" s="116">
        <f t="shared" si="207"/>
        <v>38723</v>
      </c>
      <c r="R392" s="115" t="s">
        <v>328</v>
      </c>
      <c r="S392" s="48"/>
      <c r="T392" s="11"/>
    </row>
    <row r="393" spans="1:20" ht="17.25" customHeight="1">
      <c r="A393" s="49"/>
      <c r="B393" s="82" t="s">
        <v>73</v>
      </c>
      <c r="C393" s="116">
        <v>136458</v>
      </c>
      <c r="D393" s="125" t="s">
        <v>265</v>
      </c>
      <c r="E393" s="116">
        <v>98675</v>
      </c>
      <c r="F393" s="125" t="s">
        <v>365</v>
      </c>
      <c r="G393" s="116">
        <v>8103</v>
      </c>
      <c r="H393" s="125">
        <v>-10.9</v>
      </c>
      <c r="I393" s="116">
        <v>106778</v>
      </c>
      <c r="J393" s="125" t="s">
        <v>366</v>
      </c>
      <c r="K393" s="116">
        <v>11955</v>
      </c>
      <c r="L393" s="125">
        <v>-10.9</v>
      </c>
      <c r="M393" s="116">
        <v>17725</v>
      </c>
      <c r="N393" s="125">
        <v>-17.4</v>
      </c>
      <c r="O393" s="116">
        <v>29680</v>
      </c>
      <c r="P393" s="125">
        <v>-14.9</v>
      </c>
      <c r="Q393" s="116">
        <v>37783</v>
      </c>
      <c r="R393" s="125">
        <v>-14.1</v>
      </c>
      <c r="S393" s="48"/>
      <c r="T393" s="11"/>
    </row>
    <row r="394" spans="1:20" ht="17.25" customHeight="1">
      <c r="A394" s="49"/>
      <c r="B394" s="82" t="s">
        <v>74</v>
      </c>
      <c r="C394" s="116">
        <v>167916</v>
      </c>
      <c r="D394" s="125" t="s">
        <v>295</v>
      </c>
      <c r="E394" s="116">
        <v>119397</v>
      </c>
      <c r="F394" s="125" t="s">
        <v>243</v>
      </c>
      <c r="G394" s="116">
        <v>8143</v>
      </c>
      <c r="H394" s="125">
        <v>-21.7</v>
      </c>
      <c r="I394" s="116">
        <f aca="true" t="shared" si="208" ref="I394:I400">SUM((E394+G394))</f>
        <v>127540</v>
      </c>
      <c r="J394" s="125" t="s">
        <v>265</v>
      </c>
      <c r="K394" s="116">
        <v>17475</v>
      </c>
      <c r="L394" s="115" t="s">
        <v>123</v>
      </c>
      <c r="M394" s="116">
        <v>22901</v>
      </c>
      <c r="N394" s="115" t="s">
        <v>91</v>
      </c>
      <c r="O394" s="116">
        <f aca="true" t="shared" si="209" ref="O394:O400">SUM((K394+M394))</f>
        <v>40376</v>
      </c>
      <c r="P394" s="115" t="s">
        <v>103</v>
      </c>
      <c r="Q394" s="116">
        <f aca="true" t="shared" si="210" ref="Q394:Q400">SUM(((G394+K394)+M394))</f>
        <v>48519</v>
      </c>
      <c r="R394" s="125">
        <v>-11.9</v>
      </c>
      <c r="S394" s="48"/>
      <c r="T394" s="11"/>
    </row>
    <row r="395" spans="1:20" ht="17.25" customHeight="1">
      <c r="A395" s="49"/>
      <c r="B395" s="87" t="s">
        <v>75</v>
      </c>
      <c r="C395" s="116">
        <v>159585</v>
      </c>
      <c r="D395" s="115" t="s">
        <v>270</v>
      </c>
      <c r="E395" s="116">
        <v>113204</v>
      </c>
      <c r="F395" s="115" t="s">
        <v>326</v>
      </c>
      <c r="G395" s="116">
        <v>8981</v>
      </c>
      <c r="H395" s="115" t="s">
        <v>367</v>
      </c>
      <c r="I395" s="116">
        <f t="shared" si="208"/>
        <v>122185</v>
      </c>
      <c r="J395" s="125" t="s">
        <v>144</v>
      </c>
      <c r="K395" s="116">
        <v>14071</v>
      </c>
      <c r="L395" s="115" t="s">
        <v>284</v>
      </c>
      <c r="M395" s="116">
        <v>23329</v>
      </c>
      <c r="N395" s="115" t="s">
        <v>98</v>
      </c>
      <c r="O395" s="116">
        <f t="shared" si="209"/>
        <v>37400</v>
      </c>
      <c r="P395" s="115" t="s">
        <v>109</v>
      </c>
      <c r="Q395" s="116">
        <f t="shared" si="210"/>
        <v>46381</v>
      </c>
      <c r="R395" s="115" t="s">
        <v>89</v>
      </c>
      <c r="S395" s="48"/>
      <c r="T395" s="11"/>
    </row>
    <row r="396" spans="1:20" ht="17.25" customHeight="1">
      <c r="A396" s="37"/>
      <c r="B396" s="87" t="s">
        <v>76</v>
      </c>
      <c r="C396" s="116">
        <v>113784</v>
      </c>
      <c r="D396" s="125" t="s">
        <v>302</v>
      </c>
      <c r="E396" s="116">
        <v>81962</v>
      </c>
      <c r="F396" s="115" t="s">
        <v>250</v>
      </c>
      <c r="G396" s="116">
        <v>6331</v>
      </c>
      <c r="H396" s="115" t="s">
        <v>368</v>
      </c>
      <c r="I396" s="116">
        <f t="shared" si="208"/>
        <v>88293</v>
      </c>
      <c r="J396" s="125" t="s">
        <v>199</v>
      </c>
      <c r="K396" s="116">
        <v>9213</v>
      </c>
      <c r="L396" s="115" t="s">
        <v>369</v>
      </c>
      <c r="M396" s="116">
        <v>16278</v>
      </c>
      <c r="N396" s="115" t="s">
        <v>262</v>
      </c>
      <c r="O396" s="116">
        <f t="shared" si="209"/>
        <v>25491</v>
      </c>
      <c r="P396" s="115" t="s">
        <v>113</v>
      </c>
      <c r="Q396" s="116">
        <f t="shared" si="210"/>
        <v>31822</v>
      </c>
      <c r="R396" s="115" t="s">
        <v>98</v>
      </c>
      <c r="S396" s="48"/>
      <c r="T396" s="11"/>
    </row>
    <row r="397" spans="1:20" ht="17.25" customHeight="1">
      <c r="A397" s="37"/>
      <c r="B397" s="87" t="s">
        <v>77</v>
      </c>
      <c r="C397" s="116">
        <v>175906</v>
      </c>
      <c r="D397" s="125" t="s">
        <v>370</v>
      </c>
      <c r="E397" s="116">
        <v>126528</v>
      </c>
      <c r="F397" s="115" t="s">
        <v>371</v>
      </c>
      <c r="G397" s="116">
        <v>8380</v>
      </c>
      <c r="H397" s="115" t="s">
        <v>372</v>
      </c>
      <c r="I397" s="114">
        <f t="shared" si="208"/>
        <v>134908</v>
      </c>
      <c r="J397" s="125" t="s">
        <v>373</v>
      </c>
      <c r="K397" s="114">
        <v>15435</v>
      </c>
      <c r="L397" s="125">
        <v>-4.8</v>
      </c>
      <c r="M397" s="114">
        <v>25563</v>
      </c>
      <c r="N397" s="115" t="s">
        <v>279</v>
      </c>
      <c r="O397" s="114">
        <f t="shared" si="209"/>
        <v>40998</v>
      </c>
      <c r="P397" s="125">
        <v>-2.1</v>
      </c>
      <c r="Q397" s="114">
        <f t="shared" si="210"/>
        <v>49378</v>
      </c>
      <c r="R397" s="115" t="s">
        <v>374</v>
      </c>
      <c r="S397" s="48"/>
      <c r="T397" s="11"/>
    </row>
    <row r="398" spans="1:20" ht="17.25" customHeight="1">
      <c r="A398" s="49"/>
      <c r="B398" s="87" t="s">
        <v>78</v>
      </c>
      <c r="C398" s="114">
        <v>131777</v>
      </c>
      <c r="D398" s="115" t="s">
        <v>185</v>
      </c>
      <c r="E398" s="114">
        <v>92473</v>
      </c>
      <c r="F398" s="115" t="s">
        <v>262</v>
      </c>
      <c r="G398" s="114">
        <v>7098</v>
      </c>
      <c r="H398" s="115" t="s">
        <v>181</v>
      </c>
      <c r="I398" s="114">
        <f t="shared" si="208"/>
        <v>99571</v>
      </c>
      <c r="J398" s="125">
        <v>-8.7</v>
      </c>
      <c r="K398" s="114">
        <v>12081</v>
      </c>
      <c r="L398" s="115" t="s">
        <v>333</v>
      </c>
      <c r="M398" s="114">
        <v>20125</v>
      </c>
      <c r="N398" s="125" t="s">
        <v>251</v>
      </c>
      <c r="O398" s="114">
        <f t="shared" si="209"/>
        <v>32206</v>
      </c>
      <c r="P398" s="115" t="s">
        <v>267</v>
      </c>
      <c r="Q398" s="114">
        <f t="shared" si="210"/>
        <v>39304</v>
      </c>
      <c r="R398" s="115" t="s">
        <v>112</v>
      </c>
      <c r="S398" s="48"/>
      <c r="T398" s="11"/>
    </row>
    <row r="399" spans="1:20" ht="17.25" customHeight="1">
      <c r="A399" s="49"/>
      <c r="B399" s="87" t="s">
        <v>79</v>
      </c>
      <c r="C399" s="114">
        <v>149609</v>
      </c>
      <c r="D399" s="115" t="s">
        <v>262</v>
      </c>
      <c r="E399" s="114">
        <v>99970</v>
      </c>
      <c r="F399" s="115" t="s">
        <v>194</v>
      </c>
      <c r="G399" s="114">
        <v>7171</v>
      </c>
      <c r="H399" s="115" t="s">
        <v>173</v>
      </c>
      <c r="I399" s="114">
        <f t="shared" si="208"/>
        <v>107141</v>
      </c>
      <c r="J399" s="125">
        <v>-8.5</v>
      </c>
      <c r="K399" s="114">
        <v>21179</v>
      </c>
      <c r="L399" s="125">
        <v>-7.9</v>
      </c>
      <c r="M399" s="114">
        <v>21289</v>
      </c>
      <c r="N399" s="115" t="s">
        <v>328</v>
      </c>
      <c r="O399" s="114">
        <f t="shared" si="209"/>
        <v>42468</v>
      </c>
      <c r="P399" s="125">
        <v>-8.7</v>
      </c>
      <c r="Q399" s="114">
        <f t="shared" si="210"/>
        <v>49639</v>
      </c>
      <c r="R399" s="115" t="s">
        <v>220</v>
      </c>
      <c r="S399" s="48"/>
      <c r="T399" s="11"/>
    </row>
    <row r="400" spans="1:20" ht="17.25" customHeight="1">
      <c r="A400" s="49"/>
      <c r="B400" s="87" t="s">
        <v>80</v>
      </c>
      <c r="C400" s="114">
        <v>129095</v>
      </c>
      <c r="D400" s="115" t="s">
        <v>167</v>
      </c>
      <c r="E400" s="114">
        <v>91913</v>
      </c>
      <c r="F400" s="115" t="s">
        <v>359</v>
      </c>
      <c r="G400" s="114">
        <v>7084</v>
      </c>
      <c r="H400" s="115" t="s">
        <v>357</v>
      </c>
      <c r="I400" s="114">
        <f t="shared" si="208"/>
        <v>98997</v>
      </c>
      <c r="J400" s="125">
        <v>-11.3</v>
      </c>
      <c r="K400" s="114">
        <v>10917</v>
      </c>
      <c r="L400" s="125">
        <v>-1.3</v>
      </c>
      <c r="M400" s="114">
        <v>19181</v>
      </c>
      <c r="N400" s="115" t="s">
        <v>355</v>
      </c>
      <c r="O400" s="114">
        <f t="shared" si="209"/>
        <v>30098</v>
      </c>
      <c r="P400" s="125">
        <v>-10.3</v>
      </c>
      <c r="Q400" s="114">
        <f t="shared" si="210"/>
        <v>37182</v>
      </c>
      <c r="R400" s="115" t="s">
        <v>204</v>
      </c>
      <c r="S400" s="48"/>
      <c r="T400" s="11"/>
    </row>
    <row r="401" spans="1:20" ht="17.25" customHeight="1">
      <c r="A401" s="22"/>
      <c r="B401" s="88" t="s">
        <v>81</v>
      </c>
      <c r="C401" s="135">
        <f>SUM(C389:C400)</f>
        <v>1830700</v>
      </c>
      <c r="D401" s="136">
        <v>-1.2</v>
      </c>
      <c r="E401" s="135">
        <f>SUM(E389:E400)</f>
        <v>1307296</v>
      </c>
      <c r="F401" s="136" t="s">
        <v>233</v>
      </c>
      <c r="G401" s="120">
        <f>SUM(G389:G400)</f>
        <v>101789</v>
      </c>
      <c r="H401" s="136" t="s">
        <v>375</v>
      </c>
      <c r="I401" s="135">
        <f>SUM(I389:I400)</f>
        <v>1409085</v>
      </c>
      <c r="J401" s="136" t="s">
        <v>302</v>
      </c>
      <c r="K401" s="120">
        <v>163412</v>
      </c>
      <c r="L401" s="136" t="s">
        <v>185</v>
      </c>
      <c r="M401" s="120">
        <f>SUM(M389:M400)</f>
        <v>258203</v>
      </c>
      <c r="N401" s="119" t="s">
        <v>98</v>
      </c>
      <c r="O401" s="120">
        <f>SUM(O389:O400)</f>
        <v>421615</v>
      </c>
      <c r="P401" s="119" t="s">
        <v>155</v>
      </c>
      <c r="Q401" s="120">
        <f>SUM(Q389:Q400)</f>
        <v>523404</v>
      </c>
      <c r="R401" s="137" t="s">
        <v>89</v>
      </c>
      <c r="S401" s="48"/>
      <c r="T401" s="11"/>
    </row>
    <row r="402" spans="1:20" ht="17.25" customHeight="1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51"/>
      <c r="T402" s="11"/>
    </row>
    <row r="403" spans="1:20" ht="17.25" customHeight="1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48"/>
      <c r="T403" s="11"/>
    </row>
    <row r="404" spans="1:20" ht="17.25" customHeight="1">
      <c r="A404" s="12"/>
      <c r="B404" s="13"/>
      <c r="C404" s="14" t="s">
        <v>1</v>
      </c>
      <c r="D404" s="14"/>
      <c r="E404" s="14" t="s">
        <v>2</v>
      </c>
      <c r="F404" s="14"/>
      <c r="G404" s="14" t="s">
        <v>3</v>
      </c>
      <c r="H404" s="14"/>
      <c r="I404" s="14" t="s">
        <v>4</v>
      </c>
      <c r="J404" s="14"/>
      <c r="K404" s="14" t="s">
        <v>5</v>
      </c>
      <c r="L404" s="14"/>
      <c r="M404" s="16" t="s">
        <v>6</v>
      </c>
      <c r="N404" s="16"/>
      <c r="O404" s="14" t="s">
        <v>7</v>
      </c>
      <c r="P404" s="14"/>
      <c r="Q404" s="14" t="s">
        <v>8</v>
      </c>
      <c r="R404" s="14"/>
      <c r="S404" s="77"/>
      <c r="T404" s="11"/>
    </row>
    <row r="405" spans="1:20" ht="17.25" customHeight="1">
      <c r="A405" s="49"/>
      <c r="B405" s="50"/>
      <c r="C405" s="95"/>
      <c r="D405" s="96" t="s">
        <v>9</v>
      </c>
      <c r="E405" s="95" t="s">
        <v>10</v>
      </c>
      <c r="F405" s="96" t="s">
        <v>9</v>
      </c>
      <c r="G405" s="95" t="s">
        <v>11</v>
      </c>
      <c r="H405" s="96" t="s">
        <v>9</v>
      </c>
      <c r="I405" s="95" t="s">
        <v>12</v>
      </c>
      <c r="J405" s="96" t="s">
        <v>9</v>
      </c>
      <c r="K405" s="95" t="s">
        <v>13</v>
      </c>
      <c r="L405" s="96" t="s">
        <v>9</v>
      </c>
      <c r="M405" s="95" t="s">
        <v>14</v>
      </c>
      <c r="N405" s="96" t="s">
        <v>9</v>
      </c>
      <c r="O405" s="95" t="s">
        <v>15</v>
      </c>
      <c r="P405" s="96" t="s">
        <v>9</v>
      </c>
      <c r="Q405" s="95" t="s">
        <v>16</v>
      </c>
      <c r="R405" s="96" t="s">
        <v>9</v>
      </c>
      <c r="S405" s="77"/>
      <c r="T405" s="11"/>
    </row>
    <row r="406" spans="1:20" ht="17.25" customHeight="1">
      <c r="A406" s="22"/>
      <c r="B406" s="23" t="s">
        <v>17</v>
      </c>
      <c r="C406" s="97" t="s">
        <v>18</v>
      </c>
      <c r="D406" s="98" t="s">
        <v>19</v>
      </c>
      <c r="E406" s="97" t="s">
        <v>18</v>
      </c>
      <c r="F406" s="98" t="s">
        <v>19</v>
      </c>
      <c r="G406" s="97" t="s">
        <v>18</v>
      </c>
      <c r="H406" s="98" t="s">
        <v>19</v>
      </c>
      <c r="I406" s="97" t="s">
        <v>18</v>
      </c>
      <c r="J406" s="98" t="s">
        <v>19</v>
      </c>
      <c r="K406" s="97" t="s">
        <v>18</v>
      </c>
      <c r="L406" s="98" t="s">
        <v>19</v>
      </c>
      <c r="M406" s="97" t="s">
        <v>18</v>
      </c>
      <c r="N406" s="98" t="s">
        <v>19</v>
      </c>
      <c r="O406" s="97" t="s">
        <v>18</v>
      </c>
      <c r="P406" s="98" t="s">
        <v>19</v>
      </c>
      <c r="Q406" s="97" t="s">
        <v>18</v>
      </c>
      <c r="R406" s="98" t="s">
        <v>19</v>
      </c>
      <c r="S406" s="48"/>
      <c r="T406" s="11"/>
    </row>
    <row r="407" spans="1:20" ht="17.25" customHeight="1">
      <c r="A407" s="12"/>
      <c r="B407" s="78" t="s">
        <v>376</v>
      </c>
      <c r="C407" s="138">
        <v>122216</v>
      </c>
      <c r="D407" s="139" t="s">
        <v>333</v>
      </c>
      <c r="E407" s="138">
        <v>82201</v>
      </c>
      <c r="F407" s="139" t="s">
        <v>255</v>
      </c>
      <c r="G407" s="138">
        <v>8818</v>
      </c>
      <c r="H407" s="139" t="s">
        <v>369</v>
      </c>
      <c r="I407" s="138">
        <f aca="true" t="shared" si="211" ref="I407:I418">SUM((E407+G407))</f>
        <v>91019</v>
      </c>
      <c r="J407" s="139" t="s">
        <v>193</v>
      </c>
      <c r="K407" s="138">
        <v>10995</v>
      </c>
      <c r="L407" s="139" t="s">
        <v>232</v>
      </c>
      <c r="M407" s="138">
        <v>20202</v>
      </c>
      <c r="N407" s="139" t="s">
        <v>377</v>
      </c>
      <c r="O407" s="138">
        <f aca="true" t="shared" si="212" ref="O407:O418">SUM((K407+M407))</f>
        <v>31197</v>
      </c>
      <c r="P407" s="139" t="s">
        <v>275</v>
      </c>
      <c r="Q407" s="138">
        <f aca="true" t="shared" si="213" ref="Q407:Q418">SUM(((G407+K407)+M407))</f>
        <v>40015</v>
      </c>
      <c r="R407" s="139" t="s">
        <v>276</v>
      </c>
      <c r="S407" s="48"/>
      <c r="T407" s="11"/>
    </row>
    <row r="408" spans="1:20" ht="17.25" customHeight="1">
      <c r="A408" s="49"/>
      <c r="B408" s="82" t="s">
        <v>378</v>
      </c>
      <c r="C408" s="140">
        <v>164926</v>
      </c>
      <c r="D408" s="141" t="s">
        <v>90</v>
      </c>
      <c r="E408" s="140">
        <v>117341</v>
      </c>
      <c r="F408" s="141" t="s">
        <v>106</v>
      </c>
      <c r="G408" s="140">
        <v>10368</v>
      </c>
      <c r="H408" s="141" t="s">
        <v>379</v>
      </c>
      <c r="I408" s="140">
        <f t="shared" si="211"/>
        <v>127709</v>
      </c>
      <c r="J408" s="141" t="s">
        <v>208</v>
      </c>
      <c r="K408" s="140">
        <v>13148</v>
      </c>
      <c r="L408" s="141" t="s">
        <v>95</v>
      </c>
      <c r="M408" s="140">
        <v>24069</v>
      </c>
      <c r="N408" s="141" t="s">
        <v>198</v>
      </c>
      <c r="O408" s="140">
        <f t="shared" si="212"/>
        <v>37217</v>
      </c>
      <c r="P408" s="141" t="s">
        <v>302</v>
      </c>
      <c r="Q408" s="140">
        <f t="shared" si="213"/>
        <v>47585</v>
      </c>
      <c r="R408" s="141" t="s">
        <v>380</v>
      </c>
      <c r="S408" s="48"/>
      <c r="T408" s="11"/>
    </row>
    <row r="409" spans="1:20" ht="17.25" customHeight="1">
      <c r="A409" s="49"/>
      <c r="B409" s="82" t="s">
        <v>50</v>
      </c>
      <c r="C409" s="140">
        <v>250044</v>
      </c>
      <c r="D409" s="141" t="s">
        <v>240</v>
      </c>
      <c r="E409" s="140">
        <v>176027</v>
      </c>
      <c r="F409" s="141" t="s">
        <v>169</v>
      </c>
      <c r="G409" s="140">
        <v>17333</v>
      </c>
      <c r="H409" s="141" t="s">
        <v>381</v>
      </c>
      <c r="I409" s="140">
        <f t="shared" si="211"/>
        <v>193360</v>
      </c>
      <c r="J409" s="141" t="s">
        <v>240</v>
      </c>
      <c r="K409" s="140">
        <v>19149</v>
      </c>
      <c r="L409" s="141" t="s">
        <v>369</v>
      </c>
      <c r="M409" s="140">
        <v>37535</v>
      </c>
      <c r="N409" s="141" t="s">
        <v>242</v>
      </c>
      <c r="O409" s="140">
        <f t="shared" si="212"/>
        <v>56684</v>
      </c>
      <c r="P409" s="141" t="s">
        <v>240</v>
      </c>
      <c r="Q409" s="140">
        <f t="shared" si="213"/>
        <v>74017</v>
      </c>
      <c r="R409" s="141" t="s">
        <v>382</v>
      </c>
      <c r="S409" s="48"/>
      <c r="T409" s="11"/>
    </row>
    <row r="410" spans="1:20" ht="17.25" customHeight="1">
      <c r="A410" s="49"/>
      <c r="B410" s="82" t="s">
        <v>72</v>
      </c>
      <c r="C410" s="140">
        <v>137035</v>
      </c>
      <c r="D410" s="141" t="s">
        <v>383</v>
      </c>
      <c r="E410" s="140">
        <v>94306</v>
      </c>
      <c r="F410" s="141" t="s">
        <v>223</v>
      </c>
      <c r="G410" s="140">
        <v>9428</v>
      </c>
      <c r="H410" s="141" t="s">
        <v>384</v>
      </c>
      <c r="I410" s="140">
        <f t="shared" si="211"/>
        <v>103734</v>
      </c>
      <c r="J410" s="141" t="s">
        <v>294</v>
      </c>
      <c r="K410" s="140">
        <v>12740</v>
      </c>
      <c r="L410" s="141" t="s">
        <v>116</v>
      </c>
      <c r="M410" s="140">
        <v>20561</v>
      </c>
      <c r="N410" s="141" t="s">
        <v>88</v>
      </c>
      <c r="O410" s="140">
        <f t="shared" si="212"/>
        <v>33301</v>
      </c>
      <c r="P410" s="115" t="s">
        <v>291</v>
      </c>
      <c r="Q410" s="140">
        <f t="shared" si="213"/>
        <v>42729</v>
      </c>
      <c r="R410" s="141" t="s">
        <v>385</v>
      </c>
      <c r="S410" s="48"/>
      <c r="T410" s="11"/>
    </row>
    <row r="411" spans="1:20" ht="17.25" customHeight="1">
      <c r="A411" s="49"/>
      <c r="B411" s="82" t="s">
        <v>73</v>
      </c>
      <c r="C411" s="140">
        <v>131346</v>
      </c>
      <c r="D411" s="141" t="s">
        <v>87</v>
      </c>
      <c r="E411" s="140">
        <v>87375</v>
      </c>
      <c r="F411" s="141" t="s">
        <v>284</v>
      </c>
      <c r="G411" s="140">
        <v>9099</v>
      </c>
      <c r="H411" s="141" t="s">
        <v>179</v>
      </c>
      <c r="I411" s="140">
        <f t="shared" si="211"/>
        <v>96474</v>
      </c>
      <c r="J411" s="141" t="s">
        <v>347</v>
      </c>
      <c r="K411" s="140">
        <v>13420</v>
      </c>
      <c r="L411" s="141" t="s">
        <v>119</v>
      </c>
      <c r="M411" s="140">
        <v>21452</v>
      </c>
      <c r="N411" s="141" t="s">
        <v>228</v>
      </c>
      <c r="O411" s="140">
        <f t="shared" si="212"/>
        <v>34872</v>
      </c>
      <c r="P411" s="115" t="s">
        <v>269</v>
      </c>
      <c r="Q411" s="140">
        <f t="shared" si="213"/>
        <v>43971</v>
      </c>
      <c r="R411" s="141" t="s">
        <v>95</v>
      </c>
      <c r="S411" s="48"/>
      <c r="T411" s="11"/>
    </row>
    <row r="412" spans="1:20" ht="17.25" customHeight="1">
      <c r="A412" s="49"/>
      <c r="B412" s="82" t="s">
        <v>74</v>
      </c>
      <c r="C412" s="116">
        <v>167391</v>
      </c>
      <c r="D412" s="115" t="s">
        <v>267</v>
      </c>
      <c r="E412" s="116">
        <v>112322</v>
      </c>
      <c r="F412" s="115" t="s">
        <v>251</v>
      </c>
      <c r="G412" s="116">
        <v>10405</v>
      </c>
      <c r="H412" s="115" t="s">
        <v>386</v>
      </c>
      <c r="I412" s="116">
        <f t="shared" si="211"/>
        <v>122727</v>
      </c>
      <c r="J412" s="115" t="s">
        <v>88</v>
      </c>
      <c r="K412" s="116">
        <v>19358</v>
      </c>
      <c r="L412" s="115" t="s">
        <v>233</v>
      </c>
      <c r="M412" s="116">
        <v>25306</v>
      </c>
      <c r="N412" s="115" t="s">
        <v>97</v>
      </c>
      <c r="O412" s="116">
        <f t="shared" si="212"/>
        <v>44664</v>
      </c>
      <c r="P412" s="115" t="s">
        <v>279</v>
      </c>
      <c r="Q412" s="116">
        <f t="shared" si="213"/>
        <v>55069</v>
      </c>
      <c r="R412" s="115" t="s">
        <v>168</v>
      </c>
      <c r="S412" s="48"/>
      <c r="T412" s="11"/>
    </row>
    <row r="413" spans="1:20" ht="17.25" customHeight="1">
      <c r="A413" s="49"/>
      <c r="B413" s="87" t="s">
        <v>75</v>
      </c>
      <c r="C413" s="116">
        <v>159754</v>
      </c>
      <c r="D413" s="115" t="s">
        <v>333</v>
      </c>
      <c r="E413" s="116">
        <v>108334</v>
      </c>
      <c r="F413" s="115" t="s">
        <v>90</v>
      </c>
      <c r="G413" s="116">
        <v>11135</v>
      </c>
      <c r="H413" s="115" t="s">
        <v>99</v>
      </c>
      <c r="I413" s="116">
        <f t="shared" si="211"/>
        <v>119469</v>
      </c>
      <c r="J413" s="115" t="s">
        <v>369</v>
      </c>
      <c r="K413" s="116">
        <v>14580</v>
      </c>
      <c r="L413" s="115" t="s">
        <v>325</v>
      </c>
      <c r="M413" s="116">
        <v>25705</v>
      </c>
      <c r="N413" s="115" t="s">
        <v>387</v>
      </c>
      <c r="O413" s="116">
        <f t="shared" si="212"/>
        <v>40285</v>
      </c>
      <c r="P413" s="115" t="s">
        <v>230</v>
      </c>
      <c r="Q413" s="116">
        <f t="shared" si="213"/>
        <v>51420</v>
      </c>
      <c r="R413" s="115" t="s">
        <v>169</v>
      </c>
      <c r="S413" s="48"/>
      <c r="T413" s="11"/>
    </row>
    <row r="414" spans="1:20" ht="17.25" customHeight="1">
      <c r="A414" s="37"/>
      <c r="B414" s="87" t="s">
        <v>76</v>
      </c>
      <c r="C414" s="116">
        <v>112504</v>
      </c>
      <c r="D414" s="115" t="s">
        <v>140</v>
      </c>
      <c r="E414" s="116">
        <v>77444</v>
      </c>
      <c r="F414" s="115" t="s">
        <v>140</v>
      </c>
      <c r="G414" s="116">
        <v>7722</v>
      </c>
      <c r="H414" s="115" t="s">
        <v>162</v>
      </c>
      <c r="I414" s="116">
        <f t="shared" si="211"/>
        <v>85166</v>
      </c>
      <c r="J414" s="115" t="s">
        <v>231</v>
      </c>
      <c r="K414" s="116">
        <v>9557</v>
      </c>
      <c r="L414" s="115" t="s">
        <v>113</v>
      </c>
      <c r="M414" s="116">
        <v>17781</v>
      </c>
      <c r="N414" s="115" t="s">
        <v>106</v>
      </c>
      <c r="O414" s="116">
        <f t="shared" si="212"/>
        <v>27338</v>
      </c>
      <c r="P414" s="115" t="s">
        <v>294</v>
      </c>
      <c r="Q414" s="116">
        <f t="shared" si="213"/>
        <v>35060</v>
      </c>
      <c r="R414" s="115" t="s">
        <v>118</v>
      </c>
      <c r="S414" s="48"/>
      <c r="T414" s="11"/>
    </row>
    <row r="415" spans="1:20" ht="17.25" customHeight="1">
      <c r="A415" s="37"/>
      <c r="B415" s="87" t="s">
        <v>77</v>
      </c>
      <c r="C415" s="116">
        <v>158116</v>
      </c>
      <c r="D415" s="115" t="s">
        <v>385</v>
      </c>
      <c r="E415" s="116">
        <v>105980</v>
      </c>
      <c r="F415" s="115" t="s">
        <v>245</v>
      </c>
      <c r="G415" s="114">
        <v>10258</v>
      </c>
      <c r="H415" s="115" t="s">
        <v>388</v>
      </c>
      <c r="I415" s="114">
        <f t="shared" si="211"/>
        <v>116238</v>
      </c>
      <c r="J415" s="115" t="s">
        <v>255</v>
      </c>
      <c r="K415" s="114">
        <v>16214</v>
      </c>
      <c r="L415" s="115" t="s">
        <v>323</v>
      </c>
      <c r="M415" s="114">
        <v>25664</v>
      </c>
      <c r="N415" s="115" t="s">
        <v>332</v>
      </c>
      <c r="O415" s="114">
        <f t="shared" si="212"/>
        <v>41878</v>
      </c>
      <c r="P415" s="115" t="s">
        <v>358</v>
      </c>
      <c r="Q415" s="114">
        <f t="shared" si="213"/>
        <v>52136</v>
      </c>
      <c r="R415" s="115" t="s">
        <v>94</v>
      </c>
      <c r="S415" s="48"/>
      <c r="T415" s="11"/>
    </row>
    <row r="416" spans="1:20" ht="17.25" customHeight="1">
      <c r="A416" s="49"/>
      <c r="B416" s="87" t="s">
        <v>78</v>
      </c>
      <c r="C416" s="114">
        <v>141496</v>
      </c>
      <c r="D416" s="115" t="s">
        <v>226</v>
      </c>
      <c r="E416" s="114">
        <v>101103</v>
      </c>
      <c r="F416" s="115" t="s">
        <v>389</v>
      </c>
      <c r="G416" s="114">
        <v>7922</v>
      </c>
      <c r="H416" s="115" t="s">
        <v>390</v>
      </c>
      <c r="I416" s="114">
        <f t="shared" si="211"/>
        <v>109025</v>
      </c>
      <c r="J416" s="115" t="s">
        <v>296</v>
      </c>
      <c r="K416" s="114">
        <v>12387</v>
      </c>
      <c r="L416" s="115" t="s">
        <v>99</v>
      </c>
      <c r="M416" s="114">
        <v>20084</v>
      </c>
      <c r="N416" s="115" t="s">
        <v>265</v>
      </c>
      <c r="O416" s="114">
        <f t="shared" si="212"/>
        <v>32471</v>
      </c>
      <c r="P416" s="115" t="s">
        <v>291</v>
      </c>
      <c r="Q416" s="114">
        <f t="shared" si="213"/>
        <v>40393</v>
      </c>
      <c r="R416" s="115" t="s">
        <v>344</v>
      </c>
      <c r="S416" s="48"/>
      <c r="T416" s="11"/>
    </row>
    <row r="417" spans="1:20" ht="17.25" customHeight="1">
      <c r="A417" s="49"/>
      <c r="B417" s="87" t="s">
        <v>79</v>
      </c>
      <c r="C417" s="114">
        <v>163538</v>
      </c>
      <c r="D417" s="115" t="s">
        <v>288</v>
      </c>
      <c r="E417" s="114">
        <v>108225</v>
      </c>
      <c r="F417" s="115" t="s">
        <v>332</v>
      </c>
      <c r="G417" s="114">
        <v>8822</v>
      </c>
      <c r="H417" s="115" t="s">
        <v>161</v>
      </c>
      <c r="I417" s="114">
        <f t="shared" si="211"/>
        <v>117047</v>
      </c>
      <c r="J417" s="115" t="s">
        <v>214</v>
      </c>
      <c r="K417" s="114">
        <v>22988</v>
      </c>
      <c r="L417" s="115" t="s">
        <v>104</v>
      </c>
      <c r="M417" s="114">
        <v>23503</v>
      </c>
      <c r="N417" s="115" t="s">
        <v>332</v>
      </c>
      <c r="O417" s="114">
        <f t="shared" si="212"/>
        <v>46491</v>
      </c>
      <c r="P417" s="115" t="s">
        <v>276</v>
      </c>
      <c r="Q417" s="114">
        <f t="shared" si="213"/>
        <v>55313</v>
      </c>
      <c r="R417" s="115" t="s">
        <v>124</v>
      </c>
      <c r="S417" s="48"/>
      <c r="T417" s="11"/>
    </row>
    <row r="418" spans="1:20" ht="17.25" customHeight="1">
      <c r="A418" s="49"/>
      <c r="B418" s="87" t="s">
        <v>80</v>
      </c>
      <c r="C418" s="114">
        <v>145154</v>
      </c>
      <c r="D418" s="115" t="s">
        <v>300</v>
      </c>
      <c r="E418" s="114">
        <v>102912</v>
      </c>
      <c r="F418" s="115" t="s">
        <v>117</v>
      </c>
      <c r="G418" s="142" t="s">
        <v>391</v>
      </c>
      <c r="H418" s="115" t="s">
        <v>392</v>
      </c>
      <c r="I418" s="114">
        <f t="shared" si="211"/>
        <v>111612</v>
      </c>
      <c r="J418" s="115" t="s">
        <v>199</v>
      </c>
      <c r="K418" s="114">
        <v>11058</v>
      </c>
      <c r="L418" s="115" t="s">
        <v>393</v>
      </c>
      <c r="M418" s="114">
        <v>22484</v>
      </c>
      <c r="N418" s="115" t="s">
        <v>193</v>
      </c>
      <c r="O418" s="114">
        <f t="shared" si="212"/>
        <v>33542</v>
      </c>
      <c r="P418" s="115" t="s">
        <v>333</v>
      </c>
      <c r="Q418" s="114">
        <f t="shared" si="213"/>
        <v>42242</v>
      </c>
      <c r="R418" s="115" t="s">
        <v>380</v>
      </c>
      <c r="S418" s="48"/>
      <c r="T418" s="11"/>
    </row>
    <row r="419" spans="1:20" ht="17.25" customHeight="1">
      <c r="A419" s="22"/>
      <c r="B419" s="88" t="s">
        <v>81</v>
      </c>
      <c r="C419" s="135">
        <f>SUM(C407:C418)</f>
        <v>1853520</v>
      </c>
      <c r="D419" s="136">
        <v>-1.1</v>
      </c>
      <c r="E419" s="135">
        <f>SUM(E407:E418)</f>
        <v>1273570</v>
      </c>
      <c r="F419" s="136">
        <v>-0.6</v>
      </c>
      <c r="G419" s="135">
        <v>120010</v>
      </c>
      <c r="H419" s="136" t="s">
        <v>303</v>
      </c>
      <c r="I419" s="135">
        <f>SUM(I407:I418)</f>
        <v>1393580</v>
      </c>
      <c r="J419" s="136">
        <v>-1.9</v>
      </c>
      <c r="K419" s="135">
        <f>SUM(K407:K418)</f>
        <v>175594</v>
      </c>
      <c r="L419" s="136" t="s">
        <v>268</v>
      </c>
      <c r="M419" s="135">
        <f>SUM(M407:M418)</f>
        <v>284346</v>
      </c>
      <c r="N419" s="119" t="s">
        <v>252</v>
      </c>
      <c r="O419" s="135">
        <f>SUM(O407:O418)</f>
        <v>459940</v>
      </c>
      <c r="P419" s="119" t="s">
        <v>192</v>
      </c>
      <c r="Q419" s="135">
        <f>SUM(Q407:Q418)</f>
        <v>579950</v>
      </c>
      <c r="R419" s="137" t="s">
        <v>336</v>
      </c>
      <c r="S419" s="48"/>
      <c r="T419" s="11"/>
    </row>
    <row r="420" spans="1:20" ht="17.25" customHeight="1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48"/>
      <c r="T420" s="11"/>
    </row>
    <row r="421" spans="1:20" ht="17.25" customHeight="1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48"/>
      <c r="T421" s="11"/>
    </row>
    <row r="422" spans="1:20" ht="17.25" customHeight="1">
      <c r="A422" s="12"/>
      <c r="B422" s="13"/>
      <c r="C422" s="14" t="s">
        <v>1</v>
      </c>
      <c r="D422" s="14"/>
      <c r="E422" s="14" t="s">
        <v>2</v>
      </c>
      <c r="F422" s="14"/>
      <c r="G422" s="14" t="s">
        <v>3</v>
      </c>
      <c r="H422" s="14"/>
      <c r="I422" s="14" t="s">
        <v>4</v>
      </c>
      <c r="J422" s="14"/>
      <c r="K422" s="14" t="s">
        <v>5</v>
      </c>
      <c r="L422" s="14"/>
      <c r="M422" s="16" t="s">
        <v>6</v>
      </c>
      <c r="N422" s="16"/>
      <c r="O422" s="14" t="s">
        <v>7</v>
      </c>
      <c r="P422" s="14"/>
      <c r="Q422" s="14" t="s">
        <v>8</v>
      </c>
      <c r="R422" s="14"/>
      <c r="S422" s="77"/>
      <c r="T422" s="11"/>
    </row>
    <row r="423" spans="1:20" ht="17.25" customHeight="1">
      <c r="A423" s="49"/>
      <c r="B423" s="50"/>
      <c r="C423" s="95"/>
      <c r="D423" s="96" t="s">
        <v>9</v>
      </c>
      <c r="E423" s="95" t="s">
        <v>10</v>
      </c>
      <c r="F423" s="96" t="s">
        <v>9</v>
      </c>
      <c r="G423" s="95" t="s">
        <v>11</v>
      </c>
      <c r="H423" s="96" t="s">
        <v>9</v>
      </c>
      <c r="I423" s="95" t="s">
        <v>12</v>
      </c>
      <c r="J423" s="96" t="s">
        <v>9</v>
      </c>
      <c r="K423" s="95" t="s">
        <v>13</v>
      </c>
      <c r="L423" s="96" t="s">
        <v>9</v>
      </c>
      <c r="M423" s="95" t="s">
        <v>14</v>
      </c>
      <c r="N423" s="96" t="s">
        <v>9</v>
      </c>
      <c r="O423" s="95" t="s">
        <v>15</v>
      </c>
      <c r="P423" s="96" t="s">
        <v>9</v>
      </c>
      <c r="Q423" s="95" t="s">
        <v>16</v>
      </c>
      <c r="R423" s="96" t="s">
        <v>9</v>
      </c>
      <c r="S423" s="77"/>
      <c r="T423" s="11"/>
    </row>
    <row r="424" spans="1:20" ht="19.5" customHeight="1">
      <c r="A424" s="22"/>
      <c r="B424" s="23" t="s">
        <v>17</v>
      </c>
      <c r="C424" s="97" t="s">
        <v>18</v>
      </c>
      <c r="D424" s="98" t="s">
        <v>19</v>
      </c>
      <c r="E424" s="97" t="s">
        <v>18</v>
      </c>
      <c r="F424" s="98" t="s">
        <v>19</v>
      </c>
      <c r="G424" s="97" t="s">
        <v>18</v>
      </c>
      <c r="H424" s="98" t="s">
        <v>19</v>
      </c>
      <c r="I424" s="97" t="s">
        <v>18</v>
      </c>
      <c r="J424" s="98" t="s">
        <v>19</v>
      </c>
      <c r="K424" s="97" t="s">
        <v>18</v>
      </c>
      <c r="L424" s="98" t="s">
        <v>19</v>
      </c>
      <c r="M424" s="97" t="s">
        <v>18</v>
      </c>
      <c r="N424" s="98" t="s">
        <v>19</v>
      </c>
      <c r="O424" s="97" t="s">
        <v>18</v>
      </c>
      <c r="P424" s="98" t="s">
        <v>19</v>
      </c>
      <c r="Q424" s="97" t="s">
        <v>18</v>
      </c>
      <c r="R424" s="98" t="s">
        <v>19</v>
      </c>
      <c r="S424" s="77"/>
      <c r="T424" s="11"/>
    </row>
    <row r="425" spans="1:20" ht="19.5" customHeight="1">
      <c r="A425" s="12"/>
      <c r="B425" s="78" t="s">
        <v>394</v>
      </c>
      <c r="C425" s="143">
        <v>125383</v>
      </c>
      <c r="D425" s="113" t="s">
        <v>232</v>
      </c>
      <c r="E425" s="132">
        <v>87589</v>
      </c>
      <c r="F425" s="113" t="s">
        <v>265</v>
      </c>
      <c r="G425" s="132">
        <v>9149</v>
      </c>
      <c r="H425" s="113" t="s">
        <v>395</v>
      </c>
      <c r="I425" s="132">
        <v>96738</v>
      </c>
      <c r="J425" s="113" t="s">
        <v>396</v>
      </c>
      <c r="K425" s="132">
        <v>10801</v>
      </c>
      <c r="L425" s="113" t="s">
        <v>397</v>
      </c>
      <c r="M425" s="132">
        <v>17844</v>
      </c>
      <c r="N425" s="113" t="s">
        <v>342</v>
      </c>
      <c r="O425" s="132">
        <v>28645</v>
      </c>
      <c r="P425" s="113" t="s">
        <v>135</v>
      </c>
      <c r="Q425" s="132">
        <v>37794</v>
      </c>
      <c r="R425" s="113" t="s">
        <v>97</v>
      </c>
      <c r="S425" s="48"/>
      <c r="T425" s="11"/>
    </row>
    <row r="426" spans="1:20" ht="19.5" customHeight="1">
      <c r="A426" s="49"/>
      <c r="B426" s="82" t="s">
        <v>398</v>
      </c>
      <c r="C426" s="126">
        <v>170567</v>
      </c>
      <c r="D426" s="115" t="s">
        <v>250</v>
      </c>
      <c r="E426" s="116">
        <v>120779</v>
      </c>
      <c r="F426" s="115" t="s">
        <v>399</v>
      </c>
      <c r="G426" s="116">
        <v>12974</v>
      </c>
      <c r="H426" s="115" t="s">
        <v>316</v>
      </c>
      <c r="I426" s="116">
        <v>133753</v>
      </c>
      <c r="J426" s="115" t="s">
        <v>319</v>
      </c>
      <c r="K426" s="116">
        <v>13189</v>
      </c>
      <c r="L426" s="115" t="s">
        <v>400</v>
      </c>
      <c r="M426" s="116">
        <v>23625</v>
      </c>
      <c r="N426" s="115" t="s">
        <v>180</v>
      </c>
      <c r="O426" s="116">
        <v>36814</v>
      </c>
      <c r="P426" s="115" t="s">
        <v>401</v>
      </c>
      <c r="Q426" s="116">
        <v>49788</v>
      </c>
      <c r="R426" s="115" t="s">
        <v>392</v>
      </c>
      <c r="S426" s="48"/>
      <c r="T426" s="11"/>
    </row>
    <row r="427" spans="1:20" ht="19.5" customHeight="1">
      <c r="A427" s="49"/>
      <c r="B427" s="82" t="s">
        <v>50</v>
      </c>
      <c r="C427" s="126">
        <v>255135</v>
      </c>
      <c r="D427" s="115" t="s">
        <v>283</v>
      </c>
      <c r="E427" s="116">
        <v>177075</v>
      </c>
      <c r="F427" s="115" t="s">
        <v>402</v>
      </c>
      <c r="G427" s="116">
        <v>20197</v>
      </c>
      <c r="H427" s="115" t="s">
        <v>403</v>
      </c>
      <c r="I427" s="116">
        <v>197272</v>
      </c>
      <c r="J427" s="115" t="s">
        <v>319</v>
      </c>
      <c r="K427" s="116">
        <v>19861</v>
      </c>
      <c r="L427" s="115" t="s">
        <v>404</v>
      </c>
      <c r="M427" s="116">
        <v>38002</v>
      </c>
      <c r="N427" s="115" t="s">
        <v>168</v>
      </c>
      <c r="O427" s="116">
        <v>57863</v>
      </c>
      <c r="P427" s="115" t="s">
        <v>161</v>
      </c>
      <c r="Q427" s="116">
        <v>78060</v>
      </c>
      <c r="R427" s="115" t="s">
        <v>374</v>
      </c>
      <c r="S427" s="48"/>
      <c r="T427" s="11"/>
    </row>
    <row r="428" spans="1:20" ht="19.5" customHeight="1">
      <c r="A428" s="49"/>
      <c r="B428" s="82" t="s">
        <v>72</v>
      </c>
      <c r="C428" s="126">
        <v>141600</v>
      </c>
      <c r="D428" s="115" t="s">
        <v>168</v>
      </c>
      <c r="E428" s="116">
        <v>97210</v>
      </c>
      <c r="F428" s="115" t="s">
        <v>151</v>
      </c>
      <c r="G428" s="116">
        <v>11092</v>
      </c>
      <c r="H428" s="115" t="s">
        <v>324</v>
      </c>
      <c r="I428" s="116">
        <v>108302</v>
      </c>
      <c r="J428" s="115" t="s">
        <v>198</v>
      </c>
      <c r="K428" s="116">
        <v>12538</v>
      </c>
      <c r="L428" s="115" t="s">
        <v>405</v>
      </c>
      <c r="M428" s="116">
        <v>20760</v>
      </c>
      <c r="N428" s="115" t="s">
        <v>105</v>
      </c>
      <c r="O428" s="116">
        <v>33298</v>
      </c>
      <c r="P428" s="115" t="s">
        <v>406</v>
      </c>
      <c r="Q428" s="116">
        <v>44390</v>
      </c>
      <c r="R428" s="115" t="s">
        <v>407</v>
      </c>
      <c r="S428" s="48"/>
      <c r="T428" s="11"/>
    </row>
    <row r="429" spans="1:20" ht="19.5" customHeight="1">
      <c r="A429" s="49"/>
      <c r="B429" s="82" t="s">
        <v>73</v>
      </c>
      <c r="C429" s="126">
        <v>134617</v>
      </c>
      <c r="D429" s="115" t="s">
        <v>323</v>
      </c>
      <c r="E429" s="116">
        <v>90526</v>
      </c>
      <c r="F429" s="115" t="s">
        <v>152</v>
      </c>
      <c r="G429" s="116">
        <v>10556</v>
      </c>
      <c r="H429" s="115" t="s">
        <v>280</v>
      </c>
      <c r="I429" s="116">
        <v>101082</v>
      </c>
      <c r="J429" s="115" t="s">
        <v>334</v>
      </c>
      <c r="K429" s="116">
        <v>13410</v>
      </c>
      <c r="L429" s="115" t="s">
        <v>203</v>
      </c>
      <c r="M429" s="116">
        <v>20125</v>
      </c>
      <c r="N429" s="115" t="s">
        <v>95</v>
      </c>
      <c r="O429" s="116">
        <v>33535</v>
      </c>
      <c r="P429" s="115" t="s">
        <v>135</v>
      </c>
      <c r="Q429" s="116">
        <v>44091</v>
      </c>
      <c r="R429" s="115" t="s">
        <v>223</v>
      </c>
      <c r="S429" s="48"/>
      <c r="T429" s="11"/>
    </row>
    <row r="430" spans="1:20" ht="19.5" customHeight="1">
      <c r="A430" s="49"/>
      <c r="B430" s="82" t="s">
        <v>74</v>
      </c>
      <c r="C430" s="126">
        <v>168794</v>
      </c>
      <c r="D430" s="115" t="s">
        <v>309</v>
      </c>
      <c r="E430" s="116">
        <v>112086</v>
      </c>
      <c r="F430" s="115" t="s">
        <v>218</v>
      </c>
      <c r="G430" s="116">
        <v>11863</v>
      </c>
      <c r="H430" s="115" t="s">
        <v>408</v>
      </c>
      <c r="I430" s="116">
        <v>123949</v>
      </c>
      <c r="J430" s="115" t="s">
        <v>250</v>
      </c>
      <c r="K430" s="116">
        <v>18873</v>
      </c>
      <c r="L430" s="115" t="s">
        <v>95</v>
      </c>
      <c r="M430" s="116">
        <v>25972</v>
      </c>
      <c r="N430" s="115" t="s">
        <v>254</v>
      </c>
      <c r="O430" s="116">
        <v>44845</v>
      </c>
      <c r="P430" s="115" t="s">
        <v>109</v>
      </c>
      <c r="Q430" s="116">
        <v>56708</v>
      </c>
      <c r="R430" s="115" t="s">
        <v>380</v>
      </c>
      <c r="S430" s="48"/>
      <c r="T430" s="11"/>
    </row>
    <row r="431" spans="1:20" ht="19.5" customHeight="1">
      <c r="A431" s="49"/>
      <c r="B431" s="87" t="s">
        <v>75</v>
      </c>
      <c r="C431" s="126">
        <v>163814</v>
      </c>
      <c r="D431" s="115" t="s">
        <v>96</v>
      </c>
      <c r="E431" s="116">
        <v>112075</v>
      </c>
      <c r="F431" s="115" t="s">
        <v>302</v>
      </c>
      <c r="G431" s="116">
        <v>11809</v>
      </c>
      <c r="H431" s="115" t="s">
        <v>287</v>
      </c>
      <c r="I431" s="116">
        <v>123884</v>
      </c>
      <c r="J431" s="115" t="s">
        <v>277</v>
      </c>
      <c r="K431" s="116">
        <v>14169</v>
      </c>
      <c r="L431" s="115" t="s">
        <v>409</v>
      </c>
      <c r="M431" s="116">
        <v>25761</v>
      </c>
      <c r="N431" s="115" t="s">
        <v>113</v>
      </c>
      <c r="O431" s="116">
        <v>39930</v>
      </c>
      <c r="P431" s="115" t="s">
        <v>410</v>
      </c>
      <c r="Q431" s="116">
        <f>SUM(((G431+K431)+M431))</f>
        <v>51739</v>
      </c>
      <c r="R431" s="115" t="s">
        <v>175</v>
      </c>
      <c r="S431" s="48"/>
      <c r="T431" s="11"/>
    </row>
    <row r="432" spans="1:20" ht="19.5" customHeight="1">
      <c r="A432" s="37"/>
      <c r="B432" s="87" t="s">
        <v>76</v>
      </c>
      <c r="C432" s="126">
        <v>119699</v>
      </c>
      <c r="D432" s="142" t="s">
        <v>110</v>
      </c>
      <c r="E432" s="126">
        <v>82370</v>
      </c>
      <c r="F432" s="142" t="s">
        <v>124</v>
      </c>
      <c r="G432" s="114">
        <v>8786</v>
      </c>
      <c r="H432" s="142" t="s">
        <v>374</v>
      </c>
      <c r="I432" s="114">
        <v>91156</v>
      </c>
      <c r="J432" s="142" t="s">
        <v>116</v>
      </c>
      <c r="K432" s="114">
        <v>10251</v>
      </c>
      <c r="L432" s="142" t="s">
        <v>411</v>
      </c>
      <c r="M432" s="114">
        <v>18292</v>
      </c>
      <c r="N432" s="142" t="s">
        <v>412</v>
      </c>
      <c r="O432" s="114">
        <v>28543</v>
      </c>
      <c r="P432" s="142" t="s">
        <v>412</v>
      </c>
      <c r="Q432" s="114">
        <v>37329</v>
      </c>
      <c r="R432" s="142" t="s">
        <v>413</v>
      </c>
      <c r="S432" s="48"/>
      <c r="T432" s="11"/>
    </row>
    <row r="433" spans="1:20" ht="19.5" customHeight="1">
      <c r="A433" s="37"/>
      <c r="B433" s="87" t="s">
        <v>77</v>
      </c>
      <c r="C433" s="126">
        <v>164162</v>
      </c>
      <c r="D433" s="144">
        <v>-5.6</v>
      </c>
      <c r="E433" s="114">
        <v>111238</v>
      </c>
      <c r="F433" s="144">
        <v>-1.8</v>
      </c>
      <c r="G433" s="114">
        <v>12721</v>
      </c>
      <c r="H433" s="144">
        <v>-8.1</v>
      </c>
      <c r="I433" s="114">
        <v>123959</v>
      </c>
      <c r="J433" s="144">
        <v>-2.5</v>
      </c>
      <c r="K433" s="114">
        <v>16009</v>
      </c>
      <c r="L433" s="144">
        <v>-12.1</v>
      </c>
      <c r="M433" s="114">
        <v>24194</v>
      </c>
      <c r="N433" s="144">
        <v>-15.4</v>
      </c>
      <c r="O433" s="114">
        <v>40203</v>
      </c>
      <c r="P433" s="144">
        <v>-14.1</v>
      </c>
      <c r="Q433" s="114">
        <v>52924</v>
      </c>
      <c r="R433" s="144">
        <v>-12.7</v>
      </c>
      <c r="S433" s="48"/>
      <c r="T433" s="11"/>
    </row>
    <row r="434" spans="1:20" ht="19.5" customHeight="1">
      <c r="A434" s="49"/>
      <c r="B434" s="87" t="s">
        <v>78</v>
      </c>
      <c r="C434" s="126">
        <v>133026</v>
      </c>
      <c r="D434" s="144">
        <v>-4.7</v>
      </c>
      <c r="E434" s="114">
        <v>90911</v>
      </c>
      <c r="F434" s="144">
        <v>-3.1</v>
      </c>
      <c r="G434" s="114">
        <v>9654</v>
      </c>
      <c r="H434" s="144">
        <v>-9.7</v>
      </c>
      <c r="I434" s="114">
        <f aca="true" t="shared" si="214" ref="I434:I435">SUM((E434+G434))</f>
        <v>100565</v>
      </c>
      <c r="J434" s="144">
        <v>-3.8</v>
      </c>
      <c r="K434" s="114">
        <v>13132</v>
      </c>
      <c r="L434" s="144">
        <v>-5.4</v>
      </c>
      <c r="M434" s="114">
        <v>19329</v>
      </c>
      <c r="N434" s="144">
        <v>-8.9</v>
      </c>
      <c r="O434" s="114">
        <f aca="true" t="shared" si="215" ref="O434:O435">SUM((K434+M434))</f>
        <v>32461</v>
      </c>
      <c r="P434" s="144">
        <v>-7.5</v>
      </c>
      <c r="Q434" s="114">
        <f aca="true" t="shared" si="216" ref="Q434:Q435">SUM(((G434+K434)+M434))</f>
        <v>42115</v>
      </c>
      <c r="R434" s="115" t="s">
        <v>182</v>
      </c>
      <c r="S434" s="48"/>
      <c r="T434" s="11"/>
    </row>
    <row r="435" spans="1:20" ht="19.5" customHeight="1">
      <c r="A435" s="49"/>
      <c r="B435" s="87" t="s">
        <v>79</v>
      </c>
      <c r="C435" s="126">
        <v>156052</v>
      </c>
      <c r="D435" s="144">
        <v>-4.4</v>
      </c>
      <c r="E435" s="114">
        <v>102046</v>
      </c>
      <c r="F435" s="144">
        <v>-0.9</v>
      </c>
      <c r="G435" s="114">
        <v>10108</v>
      </c>
      <c r="H435" s="144">
        <v>-9.7</v>
      </c>
      <c r="I435" s="114">
        <f t="shared" si="214"/>
        <v>112154</v>
      </c>
      <c r="J435" s="144">
        <v>-1.8</v>
      </c>
      <c r="K435" s="114">
        <v>21739</v>
      </c>
      <c r="L435" s="142" t="s">
        <v>270</v>
      </c>
      <c r="M435" s="114">
        <v>22159</v>
      </c>
      <c r="N435" s="142" t="s">
        <v>414</v>
      </c>
      <c r="O435" s="114">
        <f t="shared" si="215"/>
        <v>43898</v>
      </c>
      <c r="P435" s="144">
        <v>-10.6</v>
      </c>
      <c r="Q435" s="114">
        <f t="shared" si="216"/>
        <v>54006</v>
      </c>
      <c r="R435" s="144">
        <v>-10.4</v>
      </c>
      <c r="S435" s="48"/>
      <c r="T435" s="11"/>
    </row>
    <row r="436" spans="1:20" ht="19.5" customHeight="1">
      <c r="A436" s="49"/>
      <c r="B436" s="87" t="s">
        <v>80</v>
      </c>
      <c r="C436" s="126">
        <v>142066</v>
      </c>
      <c r="D436" s="115" t="s">
        <v>115</v>
      </c>
      <c r="E436" s="114">
        <v>97900</v>
      </c>
      <c r="F436" s="142" t="s">
        <v>268</v>
      </c>
      <c r="G436" s="114">
        <v>9763</v>
      </c>
      <c r="H436" s="142" t="s">
        <v>406</v>
      </c>
      <c r="I436" s="114">
        <v>107663</v>
      </c>
      <c r="J436" s="142" t="s">
        <v>333</v>
      </c>
      <c r="K436" s="114">
        <v>13171</v>
      </c>
      <c r="L436" s="115" t="s">
        <v>309</v>
      </c>
      <c r="M436" s="114">
        <v>21232</v>
      </c>
      <c r="N436" s="142" t="s">
        <v>415</v>
      </c>
      <c r="O436" s="114">
        <v>34403</v>
      </c>
      <c r="P436" s="144">
        <v>-7.7</v>
      </c>
      <c r="Q436" s="114">
        <v>44166</v>
      </c>
      <c r="R436" s="144">
        <v>-9.7</v>
      </c>
      <c r="S436" s="48"/>
      <c r="T436" s="11"/>
    </row>
    <row r="437" spans="1:20" ht="19.5" customHeight="1">
      <c r="A437" s="22"/>
      <c r="B437" s="88" t="s">
        <v>81</v>
      </c>
      <c r="C437" s="145">
        <f>SUM(C425:C436)</f>
        <v>1874915</v>
      </c>
      <c r="D437" s="136">
        <v>-0.3</v>
      </c>
      <c r="E437" s="135">
        <f>SUM(E425:E436)</f>
        <v>1281805</v>
      </c>
      <c r="F437" s="119" t="s">
        <v>199</v>
      </c>
      <c r="G437" s="135">
        <f>SUM(G425:G436)</f>
        <v>138672</v>
      </c>
      <c r="H437" s="136" t="s">
        <v>292</v>
      </c>
      <c r="I437" s="135">
        <f>SUM(I425:I436)</f>
        <v>1420477</v>
      </c>
      <c r="J437" s="136" t="s">
        <v>199</v>
      </c>
      <c r="K437" s="135">
        <f>SUM(K425:K436)</f>
        <v>177143</v>
      </c>
      <c r="L437" s="136">
        <v>-14.4</v>
      </c>
      <c r="M437" s="135">
        <f>SUM(M425:M436)</f>
        <v>277295</v>
      </c>
      <c r="N437" s="136">
        <v>-8.6</v>
      </c>
      <c r="O437" s="135">
        <f>SUM(O425:O436)</f>
        <v>454438</v>
      </c>
      <c r="P437" s="146" t="s">
        <v>416</v>
      </c>
      <c r="Q437" s="135">
        <f>SUM(Q425:Q436)</f>
        <v>593110</v>
      </c>
      <c r="R437" s="146" t="s">
        <v>182</v>
      </c>
      <c r="S437" s="48"/>
      <c r="T437" s="11"/>
    </row>
    <row r="438" spans="1:20" ht="19.5" customHeight="1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48"/>
      <c r="T438" s="11"/>
    </row>
    <row r="439" spans="1:20" ht="19.5" customHeight="1">
      <c r="A439" s="12"/>
      <c r="B439" s="13"/>
      <c r="C439" s="14" t="s">
        <v>1</v>
      </c>
      <c r="D439" s="14"/>
      <c r="E439" s="14" t="s">
        <v>2</v>
      </c>
      <c r="F439" s="14"/>
      <c r="G439" s="14" t="s">
        <v>3</v>
      </c>
      <c r="H439" s="14"/>
      <c r="I439" s="14" t="s">
        <v>4</v>
      </c>
      <c r="J439" s="14"/>
      <c r="K439" s="14" t="s">
        <v>5</v>
      </c>
      <c r="L439" s="14"/>
      <c r="M439" s="16" t="s">
        <v>6</v>
      </c>
      <c r="N439" s="16"/>
      <c r="O439" s="14" t="s">
        <v>7</v>
      </c>
      <c r="P439" s="14"/>
      <c r="Q439" s="14" t="s">
        <v>8</v>
      </c>
      <c r="R439" s="14"/>
      <c r="S439" s="48"/>
      <c r="T439" s="11"/>
    </row>
    <row r="440" spans="1:20" ht="19.5" customHeight="1">
      <c r="A440" s="49"/>
      <c r="B440" s="50"/>
      <c r="C440" s="95"/>
      <c r="D440" s="96" t="s">
        <v>9</v>
      </c>
      <c r="E440" s="95" t="s">
        <v>10</v>
      </c>
      <c r="F440" s="96" t="s">
        <v>9</v>
      </c>
      <c r="G440" s="95" t="s">
        <v>11</v>
      </c>
      <c r="H440" s="96" t="s">
        <v>9</v>
      </c>
      <c r="I440" s="95" t="s">
        <v>12</v>
      </c>
      <c r="J440" s="96" t="s">
        <v>9</v>
      </c>
      <c r="K440" s="95" t="s">
        <v>13</v>
      </c>
      <c r="L440" s="96" t="s">
        <v>9</v>
      </c>
      <c r="M440" s="95" t="s">
        <v>14</v>
      </c>
      <c r="N440" s="96" t="s">
        <v>9</v>
      </c>
      <c r="O440" s="95" t="s">
        <v>15</v>
      </c>
      <c r="P440" s="96" t="s">
        <v>9</v>
      </c>
      <c r="Q440" s="95" t="s">
        <v>16</v>
      </c>
      <c r="R440" s="96" t="s">
        <v>9</v>
      </c>
      <c r="S440" s="147"/>
      <c r="T440" s="148"/>
    </row>
    <row r="441" spans="1:18" ht="19.5" customHeight="1">
      <c r="A441" s="22"/>
      <c r="B441" s="23" t="s">
        <v>17</v>
      </c>
      <c r="C441" s="97" t="s">
        <v>18</v>
      </c>
      <c r="D441" s="98" t="s">
        <v>19</v>
      </c>
      <c r="E441" s="97" t="s">
        <v>18</v>
      </c>
      <c r="F441" s="98" t="s">
        <v>19</v>
      </c>
      <c r="G441" s="97" t="s">
        <v>18</v>
      </c>
      <c r="H441" s="98" t="s">
        <v>19</v>
      </c>
      <c r="I441" s="97" t="s">
        <v>18</v>
      </c>
      <c r="J441" s="98" t="s">
        <v>19</v>
      </c>
      <c r="K441" s="97" t="s">
        <v>18</v>
      </c>
      <c r="L441" s="98" t="s">
        <v>19</v>
      </c>
      <c r="M441" s="97" t="s">
        <v>18</v>
      </c>
      <c r="N441" s="98" t="s">
        <v>19</v>
      </c>
      <c r="O441" s="97" t="s">
        <v>18</v>
      </c>
      <c r="P441" s="98" t="s">
        <v>19</v>
      </c>
      <c r="Q441" s="97" t="s">
        <v>18</v>
      </c>
      <c r="R441" s="98" t="s">
        <v>19</v>
      </c>
    </row>
    <row r="442" spans="1:18" ht="19.5" customHeight="1">
      <c r="A442" s="12"/>
      <c r="B442" s="78" t="s">
        <v>417</v>
      </c>
      <c r="C442" s="132">
        <v>123121</v>
      </c>
      <c r="D442" s="113" t="s">
        <v>418</v>
      </c>
      <c r="E442" s="132">
        <v>84310</v>
      </c>
      <c r="F442" s="113" t="s">
        <v>419</v>
      </c>
      <c r="G442" s="132">
        <v>8160</v>
      </c>
      <c r="H442" s="113" t="s">
        <v>420</v>
      </c>
      <c r="I442" s="132">
        <v>92470</v>
      </c>
      <c r="J442" s="113" t="s">
        <v>421</v>
      </c>
      <c r="K442" s="132">
        <v>12881</v>
      </c>
      <c r="L442" s="113" t="s">
        <v>316</v>
      </c>
      <c r="M442" s="132">
        <v>17770</v>
      </c>
      <c r="N442" s="113" t="s">
        <v>251</v>
      </c>
      <c r="O442" s="132">
        <v>30651</v>
      </c>
      <c r="P442" s="113" t="s">
        <v>213</v>
      </c>
      <c r="Q442" s="132">
        <v>38811</v>
      </c>
      <c r="R442" s="113" t="s">
        <v>336</v>
      </c>
    </row>
    <row r="443" spans="1:18" ht="19.5" customHeight="1">
      <c r="A443" s="49"/>
      <c r="B443" s="82" t="s">
        <v>422</v>
      </c>
      <c r="C443" s="116">
        <v>161285</v>
      </c>
      <c r="D443" s="115" t="s">
        <v>423</v>
      </c>
      <c r="E443" s="116">
        <v>105390</v>
      </c>
      <c r="F443" s="115" t="s">
        <v>424</v>
      </c>
      <c r="G443" s="116">
        <v>11558</v>
      </c>
      <c r="H443" s="115" t="s">
        <v>425</v>
      </c>
      <c r="I443" s="116">
        <v>116948</v>
      </c>
      <c r="J443" s="115" t="s">
        <v>426</v>
      </c>
      <c r="K443" s="116">
        <v>18673</v>
      </c>
      <c r="L443" s="115" t="s">
        <v>427</v>
      </c>
      <c r="M443" s="116">
        <v>25664</v>
      </c>
      <c r="N443" s="115" t="s">
        <v>257</v>
      </c>
      <c r="O443" s="116">
        <v>44337</v>
      </c>
      <c r="P443" s="115" t="s">
        <v>428</v>
      </c>
      <c r="Q443" s="116">
        <v>55895</v>
      </c>
      <c r="R443" s="115" t="s">
        <v>429</v>
      </c>
    </row>
    <row r="444" spans="1:18" ht="19.5" customHeight="1">
      <c r="A444" s="49"/>
      <c r="B444" s="82" t="s">
        <v>50</v>
      </c>
      <c r="C444" s="116">
        <v>238749</v>
      </c>
      <c r="D444" s="115" t="s">
        <v>430</v>
      </c>
      <c r="E444" s="116">
        <v>156353</v>
      </c>
      <c r="F444" s="115" t="s">
        <v>431</v>
      </c>
      <c r="G444" s="116">
        <v>16130</v>
      </c>
      <c r="H444" s="115" t="s">
        <v>432</v>
      </c>
      <c r="I444" s="116">
        <v>172483</v>
      </c>
      <c r="J444" s="115" t="s">
        <v>433</v>
      </c>
      <c r="K444" s="116">
        <v>27117</v>
      </c>
      <c r="L444" s="115" t="s">
        <v>434</v>
      </c>
      <c r="M444" s="116">
        <v>39149</v>
      </c>
      <c r="N444" s="115" t="s">
        <v>278</v>
      </c>
      <c r="O444" s="116">
        <v>66266</v>
      </c>
      <c r="P444" s="115" t="s">
        <v>435</v>
      </c>
      <c r="Q444" s="116">
        <v>82396</v>
      </c>
      <c r="R444" s="115" t="s">
        <v>243</v>
      </c>
    </row>
    <row r="445" spans="1:18" ht="19.5" customHeight="1">
      <c r="A445" s="49"/>
      <c r="B445" s="82" t="s">
        <v>72</v>
      </c>
      <c r="C445" s="116">
        <v>145893</v>
      </c>
      <c r="D445" s="115" t="s">
        <v>436</v>
      </c>
      <c r="E445" s="116">
        <v>96644</v>
      </c>
      <c r="F445" s="115" t="s">
        <v>437</v>
      </c>
      <c r="G445" s="116">
        <v>9641</v>
      </c>
      <c r="H445" s="115" t="s">
        <v>438</v>
      </c>
      <c r="I445" s="116">
        <v>106285</v>
      </c>
      <c r="J445" s="115" t="s">
        <v>439</v>
      </c>
      <c r="K445" s="116">
        <v>18518</v>
      </c>
      <c r="L445" s="115" t="s">
        <v>440</v>
      </c>
      <c r="M445" s="116">
        <v>21090</v>
      </c>
      <c r="N445" s="115" t="s">
        <v>273</v>
      </c>
      <c r="O445" s="116">
        <v>39608</v>
      </c>
      <c r="P445" s="115" t="s">
        <v>441</v>
      </c>
      <c r="Q445" s="116">
        <v>49249</v>
      </c>
      <c r="R445" s="115" t="s">
        <v>442</v>
      </c>
    </row>
    <row r="446" spans="1:18" ht="19.5" customHeight="1">
      <c r="A446" s="49"/>
      <c r="B446" s="82" t="s">
        <v>73</v>
      </c>
      <c r="C446" s="116">
        <v>132839</v>
      </c>
      <c r="D446" s="115" t="s">
        <v>443</v>
      </c>
      <c r="E446" s="116">
        <v>87386</v>
      </c>
      <c r="F446" s="115" t="s">
        <v>444</v>
      </c>
      <c r="G446" s="116">
        <v>9569</v>
      </c>
      <c r="H446" s="115" t="s">
        <v>134</v>
      </c>
      <c r="I446" s="116">
        <v>96955</v>
      </c>
      <c r="J446" s="115" t="s">
        <v>445</v>
      </c>
      <c r="K446" s="116">
        <v>15706</v>
      </c>
      <c r="L446" s="115" t="s">
        <v>446</v>
      </c>
      <c r="M446" s="116">
        <v>20178</v>
      </c>
      <c r="N446" s="115" t="s">
        <v>119</v>
      </c>
      <c r="O446" s="116">
        <v>35884</v>
      </c>
      <c r="P446" s="115" t="s">
        <v>290</v>
      </c>
      <c r="Q446" s="116">
        <v>45453</v>
      </c>
      <c r="R446" s="115" t="s">
        <v>124</v>
      </c>
    </row>
    <row r="447" spans="1:18" ht="19.5" customHeight="1">
      <c r="A447" s="49"/>
      <c r="B447" s="82" t="s">
        <v>74</v>
      </c>
      <c r="C447" s="116">
        <v>165465</v>
      </c>
      <c r="D447" s="115" t="s">
        <v>447</v>
      </c>
      <c r="E447" s="116">
        <v>106121</v>
      </c>
      <c r="F447" s="115" t="s">
        <v>448</v>
      </c>
      <c r="G447" s="116">
        <v>11033</v>
      </c>
      <c r="H447" s="115" t="s">
        <v>449</v>
      </c>
      <c r="I447" s="116">
        <v>117154</v>
      </c>
      <c r="J447" s="115" t="s">
        <v>421</v>
      </c>
      <c r="K447" s="116">
        <v>18927</v>
      </c>
      <c r="L447" s="115" t="s">
        <v>132</v>
      </c>
      <c r="M447" s="116">
        <v>29384</v>
      </c>
      <c r="N447" s="115" t="s">
        <v>450</v>
      </c>
      <c r="O447" s="116">
        <v>48311</v>
      </c>
      <c r="P447" s="115" t="s">
        <v>451</v>
      </c>
      <c r="Q447" s="116">
        <v>59344</v>
      </c>
      <c r="R447" s="115" t="s">
        <v>198</v>
      </c>
    </row>
    <row r="448" spans="1:18" ht="19.5" customHeight="1">
      <c r="A448" s="49"/>
      <c r="B448" s="87" t="s">
        <v>75</v>
      </c>
      <c r="C448" s="114">
        <v>166620</v>
      </c>
      <c r="D448" s="144" t="s">
        <v>452</v>
      </c>
      <c r="E448" s="114">
        <v>110814</v>
      </c>
      <c r="F448" s="144" t="s">
        <v>453</v>
      </c>
      <c r="G448" s="114">
        <v>11372</v>
      </c>
      <c r="H448" s="144" t="s">
        <v>454</v>
      </c>
      <c r="I448" s="114">
        <v>122186</v>
      </c>
      <c r="J448" s="144" t="s">
        <v>455</v>
      </c>
      <c r="K448" s="114">
        <v>16780</v>
      </c>
      <c r="L448" s="144" t="s">
        <v>456</v>
      </c>
      <c r="M448" s="149">
        <v>27654</v>
      </c>
      <c r="N448" s="144" t="s">
        <v>349</v>
      </c>
      <c r="O448" s="114">
        <v>44434</v>
      </c>
      <c r="P448" s="144" t="s">
        <v>457</v>
      </c>
      <c r="Q448" s="114">
        <v>55806</v>
      </c>
      <c r="R448" s="144" t="s">
        <v>300</v>
      </c>
    </row>
    <row r="449" spans="1:18" ht="19.5" customHeight="1">
      <c r="A449" s="37"/>
      <c r="B449" s="87" t="s">
        <v>76</v>
      </c>
      <c r="C449" s="114">
        <v>122308</v>
      </c>
      <c r="D449" s="144" t="s">
        <v>458</v>
      </c>
      <c r="E449" s="114">
        <v>80461</v>
      </c>
      <c r="F449" s="144" t="s">
        <v>459</v>
      </c>
      <c r="G449" s="114">
        <v>9276</v>
      </c>
      <c r="H449" s="144" t="s">
        <v>460</v>
      </c>
      <c r="I449" s="114">
        <v>89737</v>
      </c>
      <c r="J449" s="144" t="s">
        <v>461</v>
      </c>
      <c r="K449" s="114">
        <v>11681</v>
      </c>
      <c r="L449" s="144" t="s">
        <v>462</v>
      </c>
      <c r="M449" s="114">
        <v>20890</v>
      </c>
      <c r="N449" s="144" t="s">
        <v>463</v>
      </c>
      <c r="O449" s="114">
        <v>32571</v>
      </c>
      <c r="P449" s="144" t="s">
        <v>260</v>
      </c>
      <c r="Q449" s="114">
        <v>41847</v>
      </c>
      <c r="R449" s="144" t="s">
        <v>283</v>
      </c>
    </row>
    <row r="450" spans="1:18" ht="19.5" customHeight="1">
      <c r="A450" s="37"/>
      <c r="B450" s="87" t="s">
        <v>77</v>
      </c>
      <c r="C450" s="114">
        <v>173923</v>
      </c>
      <c r="D450" s="144" t="s">
        <v>464</v>
      </c>
      <c r="E450" s="114">
        <v>113283</v>
      </c>
      <c r="F450" s="144" t="s">
        <v>465</v>
      </c>
      <c r="G450" s="114">
        <v>13837</v>
      </c>
      <c r="H450" s="144" t="s">
        <v>265</v>
      </c>
      <c r="I450" s="114">
        <f>SUM((E450+G450))</f>
        <v>127120</v>
      </c>
      <c r="J450" s="144" t="s">
        <v>466</v>
      </c>
      <c r="K450" s="114">
        <v>18204</v>
      </c>
      <c r="L450" s="144" t="s">
        <v>467</v>
      </c>
      <c r="M450" s="114">
        <v>28599</v>
      </c>
      <c r="N450" s="144" t="s">
        <v>152</v>
      </c>
      <c r="O450" s="114">
        <f>SUM((K450+M450))</f>
        <v>46803</v>
      </c>
      <c r="P450" s="144" t="s">
        <v>278</v>
      </c>
      <c r="Q450" s="114">
        <f>SUM(((G450+K450)+M450))</f>
        <v>60640</v>
      </c>
      <c r="R450" s="144" t="s">
        <v>224</v>
      </c>
    </row>
    <row r="451" spans="1:18" ht="19.5" customHeight="1">
      <c r="A451" s="49"/>
      <c r="B451" s="87" t="s">
        <v>78</v>
      </c>
      <c r="C451" s="114">
        <v>139623</v>
      </c>
      <c r="D451" s="144" t="s">
        <v>124</v>
      </c>
      <c r="E451" s="114">
        <v>93845</v>
      </c>
      <c r="F451" s="144" t="s">
        <v>107</v>
      </c>
      <c r="G451" s="114">
        <v>10686</v>
      </c>
      <c r="H451" s="144" t="s">
        <v>468</v>
      </c>
      <c r="I451" s="114">
        <v>104531</v>
      </c>
      <c r="J451" s="144" t="s">
        <v>157</v>
      </c>
      <c r="K451" s="114">
        <v>13884</v>
      </c>
      <c r="L451" s="144" t="s">
        <v>469</v>
      </c>
      <c r="M451" s="114">
        <v>21208</v>
      </c>
      <c r="N451" s="144" t="s">
        <v>300</v>
      </c>
      <c r="O451" s="114">
        <v>35092</v>
      </c>
      <c r="P451" s="144" t="s">
        <v>273</v>
      </c>
      <c r="Q451" s="114">
        <v>45778</v>
      </c>
      <c r="R451" s="144" t="s">
        <v>389</v>
      </c>
    </row>
    <row r="452" spans="1:18" ht="19.5" customHeight="1">
      <c r="A452" s="49"/>
      <c r="B452" s="87" t="s">
        <v>79</v>
      </c>
      <c r="C452" s="114">
        <v>163290</v>
      </c>
      <c r="D452" s="144" t="s">
        <v>115</v>
      </c>
      <c r="E452" s="114">
        <v>102986</v>
      </c>
      <c r="F452" s="144" t="s">
        <v>89</v>
      </c>
      <c r="G452" s="114">
        <v>11193</v>
      </c>
      <c r="H452" s="144" t="s">
        <v>470</v>
      </c>
      <c r="I452" s="114">
        <v>114179</v>
      </c>
      <c r="J452" s="144" t="s">
        <v>178</v>
      </c>
      <c r="K452" s="114">
        <v>21751</v>
      </c>
      <c r="L452" s="144" t="s">
        <v>471</v>
      </c>
      <c r="M452" s="114">
        <v>27360</v>
      </c>
      <c r="N452" s="144" t="s">
        <v>192</v>
      </c>
      <c r="O452" s="114">
        <v>49111</v>
      </c>
      <c r="P452" s="144" t="s">
        <v>224</v>
      </c>
      <c r="Q452" s="114">
        <v>60304</v>
      </c>
      <c r="R452" s="144" t="s">
        <v>290</v>
      </c>
    </row>
    <row r="453" spans="1:18" ht="19.5" customHeight="1">
      <c r="A453" s="49"/>
      <c r="B453" s="87" t="s">
        <v>80</v>
      </c>
      <c r="C453" s="114">
        <v>147655</v>
      </c>
      <c r="D453" s="144" t="s">
        <v>309</v>
      </c>
      <c r="E453" s="114">
        <v>98770</v>
      </c>
      <c r="F453" s="144" t="s">
        <v>245</v>
      </c>
      <c r="G453" s="114">
        <v>11609</v>
      </c>
      <c r="H453" s="144" t="s">
        <v>348</v>
      </c>
      <c r="I453" s="114">
        <v>110379</v>
      </c>
      <c r="J453" s="144" t="s">
        <v>383</v>
      </c>
      <c r="K453" s="114">
        <v>12913</v>
      </c>
      <c r="L453" s="144" t="s">
        <v>472</v>
      </c>
      <c r="M453" s="114">
        <v>24363</v>
      </c>
      <c r="N453" s="144" t="s">
        <v>473</v>
      </c>
      <c r="O453" s="114">
        <v>37276</v>
      </c>
      <c r="P453" s="144" t="s">
        <v>474</v>
      </c>
      <c r="Q453" s="114">
        <v>48885</v>
      </c>
      <c r="R453" s="144" t="s">
        <v>475</v>
      </c>
    </row>
    <row r="454" spans="1:18" ht="19.5" customHeight="1">
      <c r="A454" s="22"/>
      <c r="B454" s="88" t="s">
        <v>81</v>
      </c>
      <c r="C454" s="135">
        <f>SUM(C442:C453)</f>
        <v>1880771</v>
      </c>
      <c r="D454" s="136" t="s">
        <v>462</v>
      </c>
      <c r="E454" s="135">
        <f>SUM(E442:E453)</f>
        <v>1236363</v>
      </c>
      <c r="F454" s="136" t="s">
        <v>476</v>
      </c>
      <c r="G454" s="135">
        <f>SUM(G442:G453)</f>
        <v>134064</v>
      </c>
      <c r="H454" s="136" t="s">
        <v>146</v>
      </c>
      <c r="I454" s="135">
        <f>SUM(I442:I453)</f>
        <v>1370427</v>
      </c>
      <c r="J454" s="136" t="s">
        <v>477</v>
      </c>
      <c r="K454" s="135">
        <f>SUM(K442:K453)</f>
        <v>207035</v>
      </c>
      <c r="L454" s="136" t="s">
        <v>260</v>
      </c>
      <c r="M454" s="120">
        <f>SUM(M442:M453)</f>
        <v>303309</v>
      </c>
      <c r="N454" s="136" t="s">
        <v>278</v>
      </c>
      <c r="O454" s="135">
        <f>SUM(O442:O453)</f>
        <v>510344</v>
      </c>
      <c r="P454" s="136" t="s">
        <v>402</v>
      </c>
      <c r="Q454" s="135">
        <f>SUM(Q442:Q453)</f>
        <v>644408</v>
      </c>
      <c r="R454" s="136" t="s">
        <v>335</v>
      </c>
    </row>
    <row r="455" spans="1:18" ht="19.5" customHeight="1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1:18" ht="19.5" customHeight="1">
      <c r="A456" s="12"/>
      <c r="B456" s="13"/>
      <c r="C456" s="14" t="s">
        <v>1</v>
      </c>
      <c r="D456" s="14"/>
      <c r="E456" s="14" t="s">
        <v>2</v>
      </c>
      <c r="F456" s="14"/>
      <c r="G456" s="14" t="s">
        <v>3</v>
      </c>
      <c r="H456" s="14"/>
      <c r="I456" s="14" t="s">
        <v>4</v>
      </c>
      <c r="J456" s="14"/>
      <c r="K456" s="14" t="s">
        <v>5</v>
      </c>
      <c r="L456" s="14"/>
      <c r="M456" s="16" t="s">
        <v>6</v>
      </c>
      <c r="N456" s="16"/>
      <c r="O456" s="14" t="s">
        <v>7</v>
      </c>
      <c r="P456" s="14"/>
      <c r="Q456" s="14" t="s">
        <v>8</v>
      </c>
      <c r="R456" s="14"/>
    </row>
    <row r="457" spans="1:18" ht="19.5" customHeight="1">
      <c r="A457" s="49"/>
      <c r="B457" s="50"/>
      <c r="C457" s="95"/>
      <c r="D457" s="96" t="s">
        <v>9</v>
      </c>
      <c r="E457" s="95" t="s">
        <v>10</v>
      </c>
      <c r="F457" s="96" t="s">
        <v>9</v>
      </c>
      <c r="G457" s="95" t="s">
        <v>11</v>
      </c>
      <c r="H457" s="96" t="s">
        <v>9</v>
      </c>
      <c r="I457" s="95" t="s">
        <v>12</v>
      </c>
      <c r="J457" s="96" t="s">
        <v>9</v>
      </c>
      <c r="K457" s="95" t="s">
        <v>13</v>
      </c>
      <c r="L457" s="96" t="s">
        <v>9</v>
      </c>
      <c r="M457" s="95" t="s">
        <v>14</v>
      </c>
      <c r="N457" s="96" t="s">
        <v>9</v>
      </c>
      <c r="O457" s="95" t="s">
        <v>15</v>
      </c>
      <c r="P457" s="96" t="s">
        <v>9</v>
      </c>
      <c r="Q457" s="95" t="s">
        <v>16</v>
      </c>
      <c r="R457" s="96" t="s">
        <v>9</v>
      </c>
    </row>
    <row r="458" spans="1:18" ht="19.5" customHeight="1">
      <c r="A458" s="22"/>
      <c r="B458" s="23" t="s">
        <v>17</v>
      </c>
      <c r="C458" s="97" t="s">
        <v>18</v>
      </c>
      <c r="D458" s="98" t="s">
        <v>19</v>
      </c>
      <c r="E458" s="97" t="s">
        <v>18</v>
      </c>
      <c r="F458" s="98" t="s">
        <v>19</v>
      </c>
      <c r="G458" s="97" t="s">
        <v>18</v>
      </c>
      <c r="H458" s="98" t="s">
        <v>19</v>
      </c>
      <c r="I458" s="97" t="s">
        <v>18</v>
      </c>
      <c r="J458" s="98" t="s">
        <v>19</v>
      </c>
      <c r="K458" s="97" t="s">
        <v>18</v>
      </c>
      <c r="L458" s="98" t="s">
        <v>19</v>
      </c>
      <c r="M458" s="97" t="s">
        <v>18</v>
      </c>
      <c r="N458" s="98" t="s">
        <v>19</v>
      </c>
      <c r="O458" s="97" t="s">
        <v>18</v>
      </c>
      <c r="P458" s="98" t="s">
        <v>19</v>
      </c>
      <c r="Q458" s="97" t="s">
        <v>18</v>
      </c>
      <c r="R458" s="98" t="s">
        <v>19</v>
      </c>
    </row>
    <row r="459" spans="1:18" ht="19.5" customHeight="1">
      <c r="A459" s="12"/>
      <c r="B459" s="78" t="s">
        <v>478</v>
      </c>
      <c r="C459" s="132">
        <v>95569</v>
      </c>
      <c r="D459" s="124">
        <v>-12.8</v>
      </c>
      <c r="E459" s="132">
        <v>55868</v>
      </c>
      <c r="F459" s="150">
        <v>-11.9</v>
      </c>
      <c r="G459" s="132">
        <v>10495</v>
      </c>
      <c r="H459" s="150">
        <v>-4.2</v>
      </c>
      <c r="I459" s="132">
        <v>66363</v>
      </c>
      <c r="J459" s="150">
        <v>-10.8</v>
      </c>
      <c r="K459" s="132">
        <v>11467</v>
      </c>
      <c r="L459" s="150">
        <v>-16.6</v>
      </c>
      <c r="M459" s="132">
        <v>17739</v>
      </c>
      <c r="N459" s="150">
        <v>-17.5</v>
      </c>
      <c r="O459" s="132">
        <v>29206</v>
      </c>
      <c r="P459" s="150">
        <v>-17.1</v>
      </c>
      <c r="Q459" s="132">
        <v>39701</v>
      </c>
      <c r="R459" s="150">
        <v>-14.1</v>
      </c>
    </row>
    <row r="460" spans="1:18" ht="19.5" customHeight="1">
      <c r="A460" s="49"/>
      <c r="B460" s="82" t="s">
        <v>479</v>
      </c>
      <c r="C460" s="116">
        <v>127909</v>
      </c>
      <c r="D460" s="125">
        <v>-17.1</v>
      </c>
      <c r="E460" s="116">
        <v>76880</v>
      </c>
      <c r="F460" s="151">
        <v>-16.8</v>
      </c>
      <c r="G460" s="116">
        <v>13295</v>
      </c>
      <c r="H460" s="151">
        <v>-10.1</v>
      </c>
      <c r="I460" s="116">
        <v>90175</v>
      </c>
      <c r="J460" s="151">
        <v>-15.9</v>
      </c>
      <c r="K460" s="116">
        <v>14720</v>
      </c>
      <c r="L460" s="151">
        <v>-18.4</v>
      </c>
      <c r="M460" s="116">
        <v>23014</v>
      </c>
      <c r="N460" s="151">
        <v>-20.6</v>
      </c>
      <c r="O460" s="116">
        <v>37734</v>
      </c>
      <c r="P460" s="151">
        <v>-19.8</v>
      </c>
      <c r="Q460" s="116">
        <v>51029</v>
      </c>
      <c r="R460" s="151">
        <v>-17.4</v>
      </c>
    </row>
    <row r="461" spans="1:18" ht="19.5" customHeight="1">
      <c r="A461" s="49"/>
      <c r="B461" s="82" t="s">
        <v>50</v>
      </c>
      <c r="C461" s="116">
        <v>190318</v>
      </c>
      <c r="D461" s="125">
        <v>-18.8</v>
      </c>
      <c r="E461" s="116">
        <v>112788</v>
      </c>
      <c r="F461" s="151">
        <v>-17.7</v>
      </c>
      <c r="G461" s="116">
        <v>21317</v>
      </c>
      <c r="H461" s="151">
        <v>-12.1</v>
      </c>
      <c r="I461" s="116">
        <v>134105</v>
      </c>
      <c r="J461" s="151">
        <v>-16.9</v>
      </c>
      <c r="K461" s="116">
        <v>20044</v>
      </c>
      <c r="L461" s="134">
        <v>-21</v>
      </c>
      <c r="M461" s="116">
        <v>36169</v>
      </c>
      <c r="N461" s="134">
        <v>-24</v>
      </c>
      <c r="O461" s="116">
        <v>56213</v>
      </c>
      <c r="P461" s="134">
        <v>-23</v>
      </c>
      <c r="Q461" s="116">
        <v>77530</v>
      </c>
      <c r="R461" s="151">
        <v>-20.3</v>
      </c>
    </row>
    <row r="462" spans="1:18" ht="19.5" customHeight="1">
      <c r="A462" s="49"/>
      <c r="B462" s="82" t="s">
        <v>72</v>
      </c>
      <c r="C462" s="116">
        <v>110118</v>
      </c>
      <c r="D462" s="125">
        <v>-1.6</v>
      </c>
      <c r="E462" s="116">
        <v>65249</v>
      </c>
      <c r="F462" s="125" t="s">
        <v>277</v>
      </c>
      <c r="G462" s="116">
        <v>11934</v>
      </c>
      <c r="H462" s="125" t="s">
        <v>226</v>
      </c>
      <c r="I462" s="116">
        <v>77183</v>
      </c>
      <c r="J462" s="151">
        <v>2.1</v>
      </c>
      <c r="K462" s="116">
        <v>13179</v>
      </c>
      <c r="L462" s="151">
        <v>-7.8</v>
      </c>
      <c r="M462" s="116">
        <v>19756</v>
      </c>
      <c r="N462" s="151">
        <v>-10.2</v>
      </c>
      <c r="O462" s="116">
        <v>32935</v>
      </c>
      <c r="P462" s="151">
        <v>-9.2</v>
      </c>
      <c r="Q462" s="116">
        <v>44869</v>
      </c>
      <c r="R462" s="151">
        <v>-5.5</v>
      </c>
    </row>
    <row r="463" spans="1:18" ht="19.5" customHeight="1">
      <c r="A463" s="49"/>
      <c r="B463" s="82" t="s">
        <v>73</v>
      </c>
      <c r="C463" s="116">
        <v>102913</v>
      </c>
      <c r="D463" s="125">
        <v>-5.6</v>
      </c>
      <c r="E463" s="116">
        <v>58506</v>
      </c>
      <c r="F463" s="151">
        <v>-2.2</v>
      </c>
      <c r="G463" s="116">
        <v>11363</v>
      </c>
      <c r="H463" s="115" t="s">
        <v>480</v>
      </c>
      <c r="I463" s="116">
        <v>69869</v>
      </c>
      <c r="J463" s="151">
        <v>-1.4</v>
      </c>
      <c r="K463" s="116">
        <v>12881</v>
      </c>
      <c r="L463" s="151">
        <v>-12.7</v>
      </c>
      <c r="M463" s="116">
        <v>20163</v>
      </c>
      <c r="N463" s="151">
        <v>-13.9</v>
      </c>
      <c r="O463" s="116">
        <v>33044</v>
      </c>
      <c r="P463" s="151">
        <v>-13.5</v>
      </c>
      <c r="Q463" s="116">
        <v>44407</v>
      </c>
      <c r="R463" s="151">
        <v>-9.8</v>
      </c>
    </row>
    <row r="464" spans="1:18" ht="19.5" customHeight="1">
      <c r="A464" s="49"/>
      <c r="B464" s="82" t="s">
        <v>74</v>
      </c>
      <c r="C464" s="116">
        <v>128061</v>
      </c>
      <c r="D464" s="125">
        <v>-7.8</v>
      </c>
      <c r="E464" s="116">
        <v>69812</v>
      </c>
      <c r="F464" s="151">
        <v>-8.8</v>
      </c>
      <c r="G464" s="116">
        <v>14299</v>
      </c>
      <c r="H464" s="125" t="s">
        <v>264</v>
      </c>
      <c r="I464" s="116">
        <v>84111</v>
      </c>
      <c r="J464" s="151">
        <v>-6.4</v>
      </c>
      <c r="K464" s="116">
        <v>17827</v>
      </c>
      <c r="L464" s="151">
        <v>-6.3</v>
      </c>
      <c r="M464" s="116">
        <v>26123</v>
      </c>
      <c r="N464" s="151">
        <v>-12.8</v>
      </c>
      <c r="O464" s="116">
        <v>43950</v>
      </c>
      <c r="P464" s="151">
        <v>-10.2</v>
      </c>
      <c r="Q464" s="116">
        <v>58249</v>
      </c>
      <c r="R464" s="151">
        <v>-6.4</v>
      </c>
    </row>
    <row r="465" spans="1:18" ht="19.5" customHeight="1">
      <c r="A465" s="49"/>
      <c r="B465" s="87" t="s">
        <v>75</v>
      </c>
      <c r="C465" s="114">
        <v>127737</v>
      </c>
      <c r="D465" s="152">
        <v>-8</v>
      </c>
      <c r="E465" s="114">
        <v>73152</v>
      </c>
      <c r="F465" s="144">
        <v>-10.3</v>
      </c>
      <c r="G465" s="114">
        <v>16687</v>
      </c>
      <c r="H465" s="144" t="s">
        <v>481</v>
      </c>
      <c r="I465" s="114">
        <v>89839</v>
      </c>
      <c r="J465" s="144">
        <v>-6.4</v>
      </c>
      <c r="K465" s="114">
        <v>14272</v>
      </c>
      <c r="L465" s="144">
        <v>-9.9</v>
      </c>
      <c r="M465" s="114">
        <v>23626</v>
      </c>
      <c r="N465" s="144">
        <v>-12.6</v>
      </c>
      <c r="O465" s="114">
        <v>37898</v>
      </c>
      <c r="P465" s="144">
        <v>-11.6</v>
      </c>
      <c r="Q465" s="114">
        <v>54585</v>
      </c>
      <c r="R465" s="144">
        <v>-4.7</v>
      </c>
    </row>
    <row r="466" spans="1:18" ht="19.5" customHeight="1">
      <c r="A466" s="37"/>
      <c r="B466" s="87" t="s">
        <v>76</v>
      </c>
      <c r="C466" s="114">
        <v>93898</v>
      </c>
      <c r="D466" s="144">
        <v>-3.3</v>
      </c>
      <c r="E466" s="114">
        <v>54770</v>
      </c>
      <c r="F466" s="144">
        <v>-0.9</v>
      </c>
      <c r="G466" s="114">
        <v>12372</v>
      </c>
      <c r="H466" s="144" t="s">
        <v>482</v>
      </c>
      <c r="I466" s="114">
        <v>67142</v>
      </c>
      <c r="J466" s="144" t="s">
        <v>233</v>
      </c>
      <c r="K466" s="114">
        <v>9636</v>
      </c>
      <c r="L466" s="144">
        <v>-13.3</v>
      </c>
      <c r="M466" s="114">
        <v>17120</v>
      </c>
      <c r="N466" s="144">
        <v>-16.8</v>
      </c>
      <c r="O466" s="114">
        <v>26756</v>
      </c>
      <c r="P466" s="144">
        <v>-15.6</v>
      </c>
      <c r="Q466" s="114">
        <v>39128</v>
      </c>
      <c r="R466" s="144">
        <v>-6.6</v>
      </c>
    </row>
    <row r="467" spans="1:18" ht="19.5" customHeight="1">
      <c r="A467" s="37"/>
      <c r="B467" s="87" t="s">
        <v>77</v>
      </c>
      <c r="C467" s="114">
        <v>123944</v>
      </c>
      <c r="D467" s="144">
        <v>-16.3</v>
      </c>
      <c r="E467" s="114">
        <v>67373</v>
      </c>
      <c r="F467" s="144">
        <v>-18.7</v>
      </c>
      <c r="G467" s="114">
        <v>13318</v>
      </c>
      <c r="H467" s="144" t="s">
        <v>196</v>
      </c>
      <c r="I467" s="114">
        <v>80691</v>
      </c>
      <c r="J467" s="144">
        <v>-17.6</v>
      </c>
      <c r="K467" s="114">
        <v>15657</v>
      </c>
      <c r="L467" s="144">
        <v>-5.9</v>
      </c>
      <c r="M467" s="114">
        <v>27596</v>
      </c>
      <c r="N467" s="144">
        <v>-17.9</v>
      </c>
      <c r="O467" s="114">
        <v>43253</v>
      </c>
      <c r="P467" s="144">
        <v>-13.9</v>
      </c>
      <c r="Q467" s="114">
        <v>56571</v>
      </c>
      <c r="R467" s="144">
        <v>-13.3</v>
      </c>
    </row>
    <row r="468" spans="1:18" ht="19.5" customHeight="1">
      <c r="A468" s="49"/>
      <c r="B468" s="87" t="s">
        <v>78</v>
      </c>
      <c r="C468" s="114">
        <v>136365</v>
      </c>
      <c r="D468" s="144" t="s">
        <v>483</v>
      </c>
      <c r="E468" s="114">
        <v>95195</v>
      </c>
      <c r="F468" s="144" t="s">
        <v>484</v>
      </c>
      <c r="G468" s="114">
        <v>8326</v>
      </c>
      <c r="H468" s="144">
        <v>-34.7</v>
      </c>
      <c r="I468" s="114">
        <v>103521</v>
      </c>
      <c r="J468" s="144" t="s">
        <v>485</v>
      </c>
      <c r="K468" s="114">
        <v>12087</v>
      </c>
      <c r="L468" s="144">
        <v>-16.3</v>
      </c>
      <c r="M468" s="114">
        <v>20757</v>
      </c>
      <c r="N468" s="144">
        <v>-16.8</v>
      </c>
      <c r="O468" s="114">
        <v>32844</v>
      </c>
      <c r="P468" s="144">
        <v>-16.6</v>
      </c>
      <c r="Q468" s="114">
        <v>41170</v>
      </c>
      <c r="R468" s="152">
        <v>-21</v>
      </c>
    </row>
    <row r="469" spans="1:18" ht="19.5" customHeight="1">
      <c r="A469" s="49"/>
      <c r="B469" s="87" t="s">
        <v>79</v>
      </c>
      <c r="C469" s="114">
        <v>169673</v>
      </c>
      <c r="D469" s="144" t="s">
        <v>486</v>
      </c>
      <c r="E469" s="114">
        <v>114153</v>
      </c>
      <c r="F469" s="144" t="s">
        <v>487</v>
      </c>
      <c r="G469" s="114">
        <v>9697</v>
      </c>
      <c r="H469" s="144">
        <v>-21.1</v>
      </c>
      <c r="I469" s="114">
        <v>123850</v>
      </c>
      <c r="J469" s="144" t="s">
        <v>488</v>
      </c>
      <c r="K469" s="114">
        <v>18799</v>
      </c>
      <c r="L469" s="144">
        <v>-16.3</v>
      </c>
      <c r="M469" s="114">
        <v>27024</v>
      </c>
      <c r="N469" s="144">
        <v>-7.8</v>
      </c>
      <c r="O469" s="114">
        <v>45823</v>
      </c>
      <c r="P469" s="144">
        <v>-11.4</v>
      </c>
      <c r="Q469" s="114">
        <v>55520</v>
      </c>
      <c r="R469" s="144">
        <v>-13.3</v>
      </c>
    </row>
    <row r="470" spans="1:18" ht="19.5" customHeight="1">
      <c r="A470" s="22"/>
      <c r="B470" s="88" t="s">
        <v>80</v>
      </c>
      <c r="C470" s="120">
        <v>144825</v>
      </c>
      <c r="D470" s="136" t="s">
        <v>428</v>
      </c>
      <c r="E470" s="120">
        <v>103620</v>
      </c>
      <c r="F470" s="136" t="s">
        <v>489</v>
      </c>
      <c r="G470" s="120">
        <v>10365</v>
      </c>
      <c r="H470" s="136">
        <v>-21.4</v>
      </c>
      <c r="I470" s="120">
        <v>113985</v>
      </c>
      <c r="J470" s="136" t="s">
        <v>490</v>
      </c>
      <c r="K470" s="120">
        <v>9507</v>
      </c>
      <c r="L470" s="136">
        <v>-35.9</v>
      </c>
      <c r="M470" s="120">
        <v>21333</v>
      </c>
      <c r="N470" s="136">
        <v>-22.5</v>
      </c>
      <c r="O470" s="120">
        <v>30840</v>
      </c>
      <c r="P470" s="136">
        <v>-27.2</v>
      </c>
      <c r="Q470" s="120">
        <v>41205</v>
      </c>
      <c r="R470" s="136">
        <v>-25.8</v>
      </c>
    </row>
    <row r="471" spans="1:18" ht="19.5" customHeight="1">
      <c r="A471" s="153"/>
      <c r="B471" s="154" t="s">
        <v>491</v>
      </c>
      <c r="C471" s="155">
        <f>SUM(C459:C470)</f>
        <v>1551330</v>
      </c>
      <c r="D471" s="156">
        <v>-4.1</v>
      </c>
      <c r="E471" s="155">
        <f>SUM(E459:E470)</f>
        <v>947366</v>
      </c>
      <c r="F471" s="156" t="s">
        <v>137</v>
      </c>
      <c r="G471" s="155">
        <f>SUM(G459:G470)</f>
        <v>153468</v>
      </c>
      <c r="H471" s="156">
        <v>-6.1</v>
      </c>
      <c r="I471" s="155">
        <f>SUM(I459:I470)</f>
        <v>1100834</v>
      </c>
      <c r="J471" s="156" t="s">
        <v>198</v>
      </c>
      <c r="K471" s="155">
        <f>SUM(K459:K470)</f>
        <v>170076</v>
      </c>
      <c r="L471" s="156">
        <v>-15.2</v>
      </c>
      <c r="M471" s="155">
        <f>SUM(M459:M470)</f>
        <v>280420</v>
      </c>
      <c r="N471" s="156">
        <v>-16.7</v>
      </c>
      <c r="O471" s="155">
        <f>SUM(O459:O470)</f>
        <v>450496</v>
      </c>
      <c r="P471" s="156">
        <v>-16.1</v>
      </c>
      <c r="Q471" s="155">
        <f>SUM(Q459:Q470)</f>
        <v>603964</v>
      </c>
      <c r="R471" s="156">
        <v>-13.8</v>
      </c>
    </row>
    <row r="472" spans="1:18" ht="19.5" customHeight="1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</row>
    <row r="473" spans="1:18" ht="19.5" customHeight="1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1:18" ht="19.5" customHeight="1">
      <c r="A474" s="12"/>
      <c r="B474" s="13"/>
      <c r="C474" s="14" t="s">
        <v>1</v>
      </c>
      <c r="D474" s="14"/>
      <c r="E474" s="14" t="s">
        <v>2</v>
      </c>
      <c r="F474" s="14"/>
      <c r="G474" s="14" t="s">
        <v>3</v>
      </c>
      <c r="H474" s="14"/>
      <c r="I474" s="14" t="s">
        <v>4</v>
      </c>
      <c r="J474" s="14"/>
      <c r="K474" s="14" t="s">
        <v>5</v>
      </c>
      <c r="L474" s="14"/>
      <c r="M474" s="16" t="s">
        <v>6</v>
      </c>
      <c r="N474" s="16"/>
      <c r="O474" s="14" t="s">
        <v>7</v>
      </c>
      <c r="P474" s="14"/>
      <c r="Q474" s="14" t="s">
        <v>8</v>
      </c>
      <c r="R474" s="14"/>
    </row>
    <row r="475" spans="1:18" ht="19.5" customHeight="1">
      <c r="A475" s="49"/>
      <c r="B475" s="50"/>
      <c r="C475" s="95"/>
      <c r="D475" s="96" t="s">
        <v>9</v>
      </c>
      <c r="E475" s="95" t="s">
        <v>10</v>
      </c>
      <c r="F475" s="96" t="s">
        <v>9</v>
      </c>
      <c r="G475" s="95" t="s">
        <v>11</v>
      </c>
      <c r="H475" s="96" t="s">
        <v>9</v>
      </c>
      <c r="I475" s="95" t="s">
        <v>12</v>
      </c>
      <c r="J475" s="96" t="s">
        <v>9</v>
      </c>
      <c r="K475" s="95" t="s">
        <v>13</v>
      </c>
      <c r="L475" s="96" t="s">
        <v>9</v>
      </c>
      <c r="M475" s="95" t="s">
        <v>14</v>
      </c>
      <c r="N475" s="96" t="s">
        <v>9</v>
      </c>
      <c r="O475" s="95" t="s">
        <v>15</v>
      </c>
      <c r="P475" s="96" t="s">
        <v>9</v>
      </c>
      <c r="Q475" s="95" t="s">
        <v>16</v>
      </c>
      <c r="R475" s="96" t="s">
        <v>9</v>
      </c>
    </row>
    <row r="476" spans="1:18" ht="19.5" customHeight="1">
      <c r="A476" s="22"/>
      <c r="B476" s="23" t="s">
        <v>17</v>
      </c>
      <c r="C476" s="97" t="s">
        <v>18</v>
      </c>
      <c r="D476" s="98" t="s">
        <v>19</v>
      </c>
      <c r="E476" s="97" t="s">
        <v>18</v>
      </c>
      <c r="F476" s="98" t="s">
        <v>19</v>
      </c>
      <c r="G476" s="97" t="s">
        <v>18</v>
      </c>
      <c r="H476" s="98" t="s">
        <v>19</v>
      </c>
      <c r="I476" s="97" t="s">
        <v>18</v>
      </c>
      <c r="J476" s="98" t="s">
        <v>19</v>
      </c>
      <c r="K476" s="97" t="s">
        <v>18</v>
      </c>
      <c r="L476" s="98" t="s">
        <v>19</v>
      </c>
      <c r="M476" s="97" t="s">
        <v>18</v>
      </c>
      <c r="N476" s="98" t="s">
        <v>19</v>
      </c>
      <c r="O476" s="97" t="s">
        <v>18</v>
      </c>
      <c r="P476" s="98" t="s">
        <v>19</v>
      </c>
      <c r="Q476" s="97" t="s">
        <v>18</v>
      </c>
      <c r="R476" s="98" t="s">
        <v>19</v>
      </c>
    </row>
    <row r="477" spans="1:18" ht="19.5" customHeight="1">
      <c r="A477" s="12"/>
      <c r="B477" s="157" t="s">
        <v>492</v>
      </c>
      <c r="C477" s="143">
        <v>109617</v>
      </c>
      <c r="D477" s="124" t="s">
        <v>124</v>
      </c>
      <c r="E477" s="143">
        <v>63413</v>
      </c>
      <c r="F477" s="124" t="s">
        <v>302</v>
      </c>
      <c r="G477" s="143">
        <v>10953</v>
      </c>
      <c r="H477" s="124">
        <v>-11.8</v>
      </c>
      <c r="I477" s="143">
        <v>74366</v>
      </c>
      <c r="J477" s="124">
        <v>-1.1</v>
      </c>
      <c r="K477" s="143">
        <v>13743</v>
      </c>
      <c r="L477" s="124">
        <v>8.7</v>
      </c>
      <c r="M477" s="143">
        <v>21508</v>
      </c>
      <c r="N477" s="124" t="s">
        <v>493</v>
      </c>
      <c r="O477" s="143">
        <v>35251</v>
      </c>
      <c r="P477" s="124" t="s">
        <v>308</v>
      </c>
      <c r="Q477" s="143">
        <v>46204</v>
      </c>
      <c r="R477" s="124" t="s">
        <v>358</v>
      </c>
    </row>
    <row r="478" spans="1:18" ht="19.5" customHeight="1">
      <c r="A478" s="49"/>
      <c r="B478" s="158" t="s">
        <v>494</v>
      </c>
      <c r="C478" s="126">
        <v>154218</v>
      </c>
      <c r="D478" s="125" t="s">
        <v>292</v>
      </c>
      <c r="E478" s="126">
        <v>92403</v>
      </c>
      <c r="F478" s="115" t="s">
        <v>495</v>
      </c>
      <c r="G478" s="126">
        <v>14792</v>
      </c>
      <c r="H478" s="125">
        <v>-6.9</v>
      </c>
      <c r="I478" s="126">
        <v>107195</v>
      </c>
      <c r="J478" s="115" t="s">
        <v>496</v>
      </c>
      <c r="K478" s="126">
        <v>18036</v>
      </c>
      <c r="L478" s="125">
        <v>-0.7</v>
      </c>
      <c r="M478" s="126">
        <v>28987</v>
      </c>
      <c r="N478" s="125" t="s">
        <v>287</v>
      </c>
      <c r="O478" s="126">
        <v>47023</v>
      </c>
      <c r="P478" s="115" t="s">
        <v>497</v>
      </c>
      <c r="Q478" s="126">
        <v>61815</v>
      </c>
      <c r="R478" s="125">
        <v>-0.3</v>
      </c>
    </row>
    <row r="479" spans="1:18" ht="19.5" customHeight="1">
      <c r="A479" s="49"/>
      <c r="B479" s="158" t="s">
        <v>50</v>
      </c>
      <c r="C479" s="126">
        <v>234355</v>
      </c>
      <c r="D479" s="125" t="s">
        <v>229</v>
      </c>
      <c r="E479" s="126">
        <v>137113</v>
      </c>
      <c r="F479" s="115" t="s">
        <v>498</v>
      </c>
      <c r="G479" s="126">
        <v>24247</v>
      </c>
      <c r="H479" s="125">
        <v>-0.9</v>
      </c>
      <c r="I479" s="126">
        <v>161360</v>
      </c>
      <c r="J479" s="125" t="s">
        <v>248</v>
      </c>
      <c r="K479" s="126">
        <v>25377</v>
      </c>
      <c r="L479" s="125" t="s">
        <v>232</v>
      </c>
      <c r="M479" s="126">
        <v>47618</v>
      </c>
      <c r="N479" s="125" t="s">
        <v>499</v>
      </c>
      <c r="O479" s="126">
        <v>72995</v>
      </c>
      <c r="P479" s="125" t="s">
        <v>320</v>
      </c>
      <c r="Q479" s="126">
        <v>97242</v>
      </c>
      <c r="R479" s="115" t="s">
        <v>495</v>
      </c>
    </row>
    <row r="480" spans="1:18" ht="19.5" customHeight="1">
      <c r="A480" s="49"/>
      <c r="B480" s="158" t="s">
        <v>72</v>
      </c>
      <c r="C480" s="126">
        <v>111881</v>
      </c>
      <c r="D480" s="125">
        <v>-21.4</v>
      </c>
      <c r="E480" s="126">
        <v>64378</v>
      </c>
      <c r="F480" s="125">
        <v>-21.7</v>
      </c>
      <c r="G480" s="126">
        <v>11213</v>
      </c>
      <c r="H480" s="125">
        <v>-28.1</v>
      </c>
      <c r="I480" s="126">
        <v>75591</v>
      </c>
      <c r="J480" s="125">
        <v>-22.8</v>
      </c>
      <c r="K480" s="126">
        <v>14299</v>
      </c>
      <c r="L480" s="125">
        <v>-20.3</v>
      </c>
      <c r="M480" s="126">
        <v>21991</v>
      </c>
      <c r="N480" s="125">
        <v>-17.4</v>
      </c>
      <c r="O480" s="126">
        <v>36290</v>
      </c>
      <c r="P480" s="125">
        <v>-18.6</v>
      </c>
      <c r="Q480" s="126">
        <v>47503</v>
      </c>
      <c r="R480" s="125">
        <v>-21.1</v>
      </c>
    </row>
    <row r="481" spans="1:18" ht="19.5" customHeight="1">
      <c r="A481" s="49"/>
      <c r="B481" s="158" t="s">
        <v>73</v>
      </c>
      <c r="C481" s="126">
        <v>109058</v>
      </c>
      <c r="D481" s="125">
        <v>-14.9</v>
      </c>
      <c r="E481" s="126">
        <v>59835</v>
      </c>
      <c r="F481" s="125">
        <v>-15.2</v>
      </c>
      <c r="G481" s="126">
        <v>11036</v>
      </c>
      <c r="H481" s="115">
        <v>-19</v>
      </c>
      <c r="I481" s="126">
        <v>70871</v>
      </c>
      <c r="J481" s="125">
        <v>-15.8</v>
      </c>
      <c r="K481" s="126">
        <v>14759</v>
      </c>
      <c r="L481" s="125">
        <v>-13.2</v>
      </c>
      <c r="M481" s="126">
        <v>23428</v>
      </c>
      <c r="N481" s="125">
        <v>-13.3</v>
      </c>
      <c r="O481" s="126">
        <v>38187</v>
      </c>
      <c r="P481" s="125">
        <v>-13.2</v>
      </c>
      <c r="Q481" s="126">
        <v>49223</v>
      </c>
      <c r="R481" s="125">
        <v>-14.6</v>
      </c>
    </row>
    <row r="482" spans="1:18" ht="19.5" customHeight="1">
      <c r="A482" s="49"/>
      <c r="B482" s="158" t="s">
        <v>74</v>
      </c>
      <c r="C482" s="126">
        <v>138833</v>
      </c>
      <c r="D482" s="125">
        <v>-7.8</v>
      </c>
      <c r="E482" s="126">
        <v>76571</v>
      </c>
      <c r="F482" s="125">
        <v>-7.8</v>
      </c>
      <c r="G482" s="126">
        <v>13294</v>
      </c>
      <c r="H482" s="125">
        <v>-9.9</v>
      </c>
      <c r="I482" s="126">
        <v>89865</v>
      </c>
      <c r="J482" s="125">
        <v>-8.1</v>
      </c>
      <c r="K482" s="126">
        <v>19027</v>
      </c>
      <c r="L482" s="125">
        <v>-8.9</v>
      </c>
      <c r="M482" s="126">
        <v>29941</v>
      </c>
      <c r="N482" s="125">
        <v>-5.8</v>
      </c>
      <c r="O482" s="126">
        <v>48968</v>
      </c>
      <c r="P482" s="115">
        <v>-7</v>
      </c>
      <c r="Q482" s="126">
        <v>62262</v>
      </c>
      <c r="R482" s="125">
        <v>-7.6</v>
      </c>
    </row>
    <row r="483" spans="1:18" ht="19.5" customHeight="1">
      <c r="A483" s="49"/>
      <c r="B483" s="158" t="s">
        <v>75</v>
      </c>
      <c r="C483" s="126">
        <v>138863</v>
      </c>
      <c r="D483" s="125">
        <v>-10.9</v>
      </c>
      <c r="E483" s="126">
        <v>81579</v>
      </c>
      <c r="F483" s="125">
        <v>-9.3</v>
      </c>
      <c r="G483" s="126">
        <v>14407</v>
      </c>
      <c r="H483" s="125">
        <v>-14.3</v>
      </c>
      <c r="I483" s="126">
        <v>95986</v>
      </c>
      <c r="J483" s="125">
        <v>-10.1</v>
      </c>
      <c r="K483" s="126">
        <v>15836</v>
      </c>
      <c r="L483" s="125">
        <v>-20.9</v>
      </c>
      <c r="M483" s="126">
        <v>27041</v>
      </c>
      <c r="N483" s="125">
        <v>-7.1</v>
      </c>
      <c r="O483" s="126">
        <v>42877</v>
      </c>
      <c r="P483" s="125">
        <v>-12.7</v>
      </c>
      <c r="Q483" s="126">
        <v>57284</v>
      </c>
      <c r="R483" s="125">
        <v>-13.1</v>
      </c>
    </row>
    <row r="484" spans="1:18" ht="19.5" customHeight="1">
      <c r="A484" s="49"/>
      <c r="B484" s="158" t="s">
        <v>76</v>
      </c>
      <c r="C484" s="126">
        <v>97144</v>
      </c>
      <c r="D484" s="125">
        <v>-7.7</v>
      </c>
      <c r="E484" s="126">
        <v>55272</v>
      </c>
      <c r="F484" s="125">
        <v>-6.3</v>
      </c>
      <c r="G484" s="126">
        <v>10171</v>
      </c>
      <c r="H484" s="125">
        <v>-9.6</v>
      </c>
      <c r="I484" s="126">
        <v>65443</v>
      </c>
      <c r="J484" s="125">
        <v>-6.8</v>
      </c>
      <c r="K484" s="126">
        <v>11118</v>
      </c>
      <c r="L484" s="125">
        <v>-19.3</v>
      </c>
      <c r="M484" s="126">
        <v>20583</v>
      </c>
      <c r="N484" s="125">
        <v>-3.2</v>
      </c>
      <c r="O484" s="126">
        <v>31701</v>
      </c>
      <c r="P484" s="125">
        <v>-9.5</v>
      </c>
      <c r="Q484" s="126">
        <v>41872</v>
      </c>
      <c r="R484" s="125">
        <v>-9.5</v>
      </c>
    </row>
    <row r="485" spans="1:18" ht="19.5" customHeight="1">
      <c r="A485" s="49"/>
      <c r="B485" s="158" t="s">
        <v>77</v>
      </c>
      <c r="C485" s="126">
        <v>148115</v>
      </c>
      <c r="D485" s="125" t="s">
        <v>230</v>
      </c>
      <c r="E485" s="126">
        <v>82850</v>
      </c>
      <c r="F485" s="125" t="s">
        <v>137</v>
      </c>
      <c r="G485" s="126">
        <v>15032</v>
      </c>
      <c r="H485" s="125">
        <v>-2.5</v>
      </c>
      <c r="I485" s="126">
        <v>97882</v>
      </c>
      <c r="J485" s="125" t="s">
        <v>124</v>
      </c>
      <c r="K485" s="126">
        <v>16631</v>
      </c>
      <c r="L485" s="125">
        <v>-10.8</v>
      </c>
      <c r="M485" s="126">
        <v>33602</v>
      </c>
      <c r="N485" s="125" t="s">
        <v>137</v>
      </c>
      <c r="O485" s="126">
        <v>50233</v>
      </c>
      <c r="P485" s="125">
        <v>-1.8</v>
      </c>
      <c r="Q485" s="126">
        <v>65265</v>
      </c>
      <c r="R485" s="115">
        <v>-2</v>
      </c>
    </row>
    <row r="486" spans="1:18" ht="19.5" customHeight="1">
      <c r="A486" s="49"/>
      <c r="B486" s="158" t="s">
        <v>78</v>
      </c>
      <c r="C486" s="126">
        <v>121844</v>
      </c>
      <c r="D486" s="125">
        <v>-5.2</v>
      </c>
      <c r="E486" s="126">
        <v>69702</v>
      </c>
      <c r="F486" s="115">
        <v>-4</v>
      </c>
      <c r="G486" s="126">
        <v>12758</v>
      </c>
      <c r="H486" s="125">
        <v>-1.1</v>
      </c>
      <c r="I486" s="126">
        <v>82460</v>
      </c>
      <c r="J486" s="125">
        <v>-3.6</v>
      </c>
      <c r="K486" s="126">
        <v>14433</v>
      </c>
      <c r="L486" s="125">
        <v>-13.1</v>
      </c>
      <c r="M486" s="126">
        <v>24951</v>
      </c>
      <c r="N486" s="125">
        <v>-5.5</v>
      </c>
      <c r="O486" s="126">
        <v>39384</v>
      </c>
      <c r="P486" s="125">
        <v>-8.4</v>
      </c>
      <c r="Q486" s="126">
        <v>52142</v>
      </c>
      <c r="R486" s="125">
        <v>-6.7</v>
      </c>
    </row>
    <row r="487" spans="1:18" ht="19.5" customHeight="1">
      <c r="A487" s="49"/>
      <c r="B487" s="158" t="s">
        <v>79</v>
      </c>
      <c r="C487" s="126">
        <v>130285</v>
      </c>
      <c r="D487" s="125">
        <v>-9.7</v>
      </c>
      <c r="E487" s="126">
        <v>66254</v>
      </c>
      <c r="F487" s="125">
        <v>-10.2</v>
      </c>
      <c r="G487" s="126">
        <v>12289</v>
      </c>
      <c r="H487" s="125">
        <v>-13.1</v>
      </c>
      <c r="I487" s="126">
        <v>78543</v>
      </c>
      <c r="J487" s="125">
        <v>-10.7</v>
      </c>
      <c r="K487" s="126">
        <v>22447</v>
      </c>
      <c r="L487" s="125">
        <v>-10.5</v>
      </c>
      <c r="M487" s="126">
        <v>29295</v>
      </c>
      <c r="N487" s="115">
        <v>-6</v>
      </c>
      <c r="O487" s="126">
        <v>51742</v>
      </c>
      <c r="P487" s="115">
        <v>-8</v>
      </c>
      <c r="Q487" s="126">
        <v>64031</v>
      </c>
      <c r="R487" s="115">
        <v>-9</v>
      </c>
    </row>
    <row r="488" spans="1:18" ht="19.5" customHeight="1">
      <c r="A488" s="22"/>
      <c r="B488" s="159" t="s">
        <v>80</v>
      </c>
      <c r="C488" s="160">
        <v>123258</v>
      </c>
      <c r="D488" s="161">
        <v>-5.2</v>
      </c>
      <c r="E488" s="160">
        <v>67735</v>
      </c>
      <c r="F488" s="161">
        <v>-3.5</v>
      </c>
      <c r="G488" s="160">
        <v>13183</v>
      </c>
      <c r="H488" s="161">
        <v>-12.2</v>
      </c>
      <c r="I488" s="160">
        <v>80918</v>
      </c>
      <c r="J488" s="119">
        <v>-5</v>
      </c>
      <c r="K488" s="160">
        <v>14821</v>
      </c>
      <c r="L488" s="161">
        <v>-6.8</v>
      </c>
      <c r="M488" s="160">
        <v>27519</v>
      </c>
      <c r="N488" s="161">
        <v>-4.8</v>
      </c>
      <c r="O488" s="160">
        <v>42340</v>
      </c>
      <c r="P488" s="161">
        <v>-5.5</v>
      </c>
      <c r="Q488" s="160">
        <v>55523</v>
      </c>
      <c r="R488" s="161">
        <v>-7.2</v>
      </c>
    </row>
    <row r="489" spans="1:18" ht="19.5" customHeight="1">
      <c r="A489" s="153"/>
      <c r="B489" s="154" t="s">
        <v>500</v>
      </c>
      <c r="C489" s="162">
        <f>SUM(C477:C488)</f>
        <v>1617471</v>
      </c>
      <c r="D489" s="163">
        <v>-5.2</v>
      </c>
      <c r="E489" s="162">
        <f>SUM(E477:E488)</f>
        <v>917105</v>
      </c>
      <c r="F489" s="163">
        <v>-4.2</v>
      </c>
      <c r="G489" s="162">
        <f>SUM(G477:G488)</f>
        <v>163375</v>
      </c>
      <c r="H489" s="163">
        <v>-10.4</v>
      </c>
      <c r="I489" s="162">
        <f>SUM(I477:I488)</f>
        <v>1080480</v>
      </c>
      <c r="J489" s="163">
        <v>-5.2</v>
      </c>
      <c r="K489" s="162">
        <f>SUM(K477:K488)</f>
        <v>200527</v>
      </c>
      <c r="L489" s="163">
        <v>-9.5</v>
      </c>
      <c r="M489" s="162">
        <f>SUM(M477:M488)</f>
        <v>336464</v>
      </c>
      <c r="N489" s="163">
        <v>-2.3</v>
      </c>
      <c r="O489" s="162">
        <f>SUM(O477:O488)</f>
        <v>536991</v>
      </c>
      <c r="P489" s="163">
        <v>-5.1</v>
      </c>
      <c r="Q489" s="162">
        <f>SUM(Q477:Q488)</f>
        <v>700366</v>
      </c>
      <c r="R489" s="163">
        <v>-6.4</v>
      </c>
    </row>
    <row r="490" spans="1:18" ht="19.5" customHeight="1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</row>
    <row r="491" spans="1:18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9.5" customHeight="1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1:18" ht="19.5" customHeight="1">
      <c r="A493" s="12"/>
      <c r="B493" s="13"/>
      <c r="C493" s="14" t="s">
        <v>1</v>
      </c>
      <c r="D493" s="14"/>
      <c r="E493" s="14" t="s">
        <v>2</v>
      </c>
      <c r="F493" s="14"/>
      <c r="G493" s="14" t="s">
        <v>3</v>
      </c>
      <c r="H493" s="14"/>
      <c r="I493" s="14" t="s">
        <v>4</v>
      </c>
      <c r="J493" s="14"/>
      <c r="K493" s="14" t="s">
        <v>5</v>
      </c>
      <c r="L493" s="14"/>
      <c r="M493" s="16" t="s">
        <v>6</v>
      </c>
      <c r="N493" s="16"/>
      <c r="O493" s="14" t="s">
        <v>7</v>
      </c>
      <c r="P493" s="14"/>
      <c r="Q493" s="14" t="s">
        <v>8</v>
      </c>
      <c r="R493" s="14"/>
    </row>
    <row r="494" spans="1:18" ht="19.5" customHeight="1">
      <c r="A494" s="49"/>
      <c r="B494" s="50"/>
      <c r="C494" s="95"/>
      <c r="D494" s="96" t="s">
        <v>9</v>
      </c>
      <c r="E494" s="95" t="s">
        <v>10</v>
      </c>
      <c r="F494" s="96" t="s">
        <v>9</v>
      </c>
      <c r="G494" s="95" t="s">
        <v>11</v>
      </c>
      <c r="H494" s="96" t="s">
        <v>9</v>
      </c>
      <c r="I494" s="95" t="s">
        <v>12</v>
      </c>
      <c r="J494" s="96" t="s">
        <v>9</v>
      </c>
      <c r="K494" s="95" t="s">
        <v>13</v>
      </c>
      <c r="L494" s="96" t="s">
        <v>9</v>
      </c>
      <c r="M494" s="95" t="s">
        <v>14</v>
      </c>
      <c r="N494" s="96" t="s">
        <v>9</v>
      </c>
      <c r="O494" s="95" t="s">
        <v>15</v>
      </c>
      <c r="P494" s="96" t="s">
        <v>9</v>
      </c>
      <c r="Q494" s="95" t="s">
        <v>16</v>
      </c>
      <c r="R494" s="96" t="s">
        <v>9</v>
      </c>
    </row>
    <row r="495" spans="1:18" ht="19.5" customHeight="1">
      <c r="A495" s="22"/>
      <c r="B495" s="23" t="s">
        <v>17</v>
      </c>
      <c r="C495" s="97" t="s">
        <v>18</v>
      </c>
      <c r="D495" s="98" t="s">
        <v>19</v>
      </c>
      <c r="E495" s="97" t="s">
        <v>18</v>
      </c>
      <c r="F495" s="98" t="s">
        <v>19</v>
      </c>
      <c r="G495" s="97" t="s">
        <v>18</v>
      </c>
      <c r="H495" s="98" t="s">
        <v>19</v>
      </c>
      <c r="I495" s="97" t="s">
        <v>18</v>
      </c>
      <c r="J495" s="98" t="s">
        <v>19</v>
      </c>
      <c r="K495" s="97" t="s">
        <v>18</v>
      </c>
      <c r="L495" s="98" t="s">
        <v>19</v>
      </c>
      <c r="M495" s="97" t="s">
        <v>18</v>
      </c>
      <c r="N495" s="98" t="s">
        <v>19</v>
      </c>
      <c r="O495" s="97" t="s">
        <v>18</v>
      </c>
      <c r="P495" s="98" t="s">
        <v>19</v>
      </c>
      <c r="Q495" s="97" t="s">
        <v>18</v>
      </c>
      <c r="R495" s="98" t="s">
        <v>19</v>
      </c>
    </row>
    <row r="496" spans="1:18" ht="19.5" customHeight="1">
      <c r="A496" s="12"/>
      <c r="B496" s="157" t="s">
        <v>501</v>
      </c>
      <c r="C496" s="143">
        <v>107082</v>
      </c>
      <c r="D496" s="124" t="s">
        <v>288</v>
      </c>
      <c r="E496" s="143">
        <v>62748</v>
      </c>
      <c r="F496" s="124" t="s">
        <v>502</v>
      </c>
      <c r="G496" s="143">
        <v>12419</v>
      </c>
      <c r="H496" s="124">
        <v>-17.8</v>
      </c>
      <c r="I496" s="143">
        <v>75167</v>
      </c>
      <c r="J496" s="124" t="s">
        <v>451</v>
      </c>
      <c r="K496" s="143">
        <v>12640</v>
      </c>
      <c r="L496" s="124">
        <v>-9.4</v>
      </c>
      <c r="M496" s="143">
        <v>19275</v>
      </c>
      <c r="N496" s="124">
        <v>-2.5</v>
      </c>
      <c r="O496" s="143">
        <v>31915</v>
      </c>
      <c r="P496" s="124">
        <v>-5.4</v>
      </c>
      <c r="Q496" s="143">
        <v>44334</v>
      </c>
      <c r="R496" s="124">
        <v>-9.2</v>
      </c>
    </row>
    <row r="497" spans="1:18" ht="19.5" customHeight="1">
      <c r="A497" s="49"/>
      <c r="B497" s="158" t="s">
        <v>503</v>
      </c>
      <c r="C497" s="126">
        <v>149135</v>
      </c>
      <c r="D497" s="125" t="s">
        <v>233</v>
      </c>
      <c r="E497" s="126">
        <v>87160</v>
      </c>
      <c r="F497" s="125" t="s">
        <v>504</v>
      </c>
      <c r="G497" s="126">
        <v>15890</v>
      </c>
      <c r="H497" s="125">
        <v>-21.3</v>
      </c>
      <c r="I497" s="126">
        <v>103050</v>
      </c>
      <c r="J497" s="125" t="s">
        <v>132</v>
      </c>
      <c r="K497" s="126">
        <v>18171</v>
      </c>
      <c r="L497" s="125">
        <v>-5.2</v>
      </c>
      <c r="M497" s="126">
        <v>27914</v>
      </c>
      <c r="N497" s="125">
        <v>-4.4</v>
      </c>
      <c r="O497" s="126">
        <v>46085</v>
      </c>
      <c r="P497" s="125">
        <v>-4.7</v>
      </c>
      <c r="Q497" s="126">
        <v>61975</v>
      </c>
      <c r="R497" s="125">
        <v>-9.6</v>
      </c>
    </row>
    <row r="498" spans="1:18" ht="19.5" customHeight="1">
      <c r="A498" s="49"/>
      <c r="B498" s="158" t="s">
        <v>50</v>
      </c>
      <c r="C498" s="126">
        <v>217592</v>
      </c>
      <c r="D498" s="125" t="s">
        <v>295</v>
      </c>
      <c r="E498" s="126">
        <v>125846</v>
      </c>
      <c r="F498" s="115" t="s">
        <v>505</v>
      </c>
      <c r="G498" s="126">
        <v>24479</v>
      </c>
      <c r="H498" s="125">
        <v>-20.5</v>
      </c>
      <c r="I498" s="126">
        <v>150325</v>
      </c>
      <c r="J498" s="125" t="s">
        <v>334</v>
      </c>
      <c r="K498" s="126">
        <v>24931</v>
      </c>
      <c r="L498" s="115">
        <v>-8</v>
      </c>
      <c r="M498" s="126">
        <v>42336</v>
      </c>
      <c r="N498" s="125">
        <v>-7.4</v>
      </c>
      <c r="O498" s="126">
        <v>67267</v>
      </c>
      <c r="P498" s="125">
        <v>-7.6</v>
      </c>
      <c r="Q498" s="126">
        <v>91746</v>
      </c>
      <c r="R498" s="125">
        <v>-11.4</v>
      </c>
    </row>
    <row r="499" spans="1:18" ht="19.5" customHeight="1">
      <c r="A499" s="49"/>
      <c r="B499" s="158" t="s">
        <v>72</v>
      </c>
      <c r="C499" s="126">
        <v>142426</v>
      </c>
      <c r="D499" s="125" t="s">
        <v>506</v>
      </c>
      <c r="E499" s="126">
        <v>82253</v>
      </c>
      <c r="F499" s="125" t="s">
        <v>507</v>
      </c>
      <c r="G499" s="126">
        <v>15605</v>
      </c>
      <c r="H499" s="125">
        <v>-19.3</v>
      </c>
      <c r="I499" s="126">
        <v>97858</v>
      </c>
      <c r="J499" s="125" t="s">
        <v>311</v>
      </c>
      <c r="K499" s="126">
        <v>17937</v>
      </c>
      <c r="L499" s="125">
        <v>0.3</v>
      </c>
      <c r="M499" s="126">
        <v>26631</v>
      </c>
      <c r="N499" s="125" t="s">
        <v>145</v>
      </c>
      <c r="O499" s="126">
        <v>44568</v>
      </c>
      <c r="P499" s="125" t="s">
        <v>137</v>
      </c>
      <c r="Q499" s="126">
        <v>60173</v>
      </c>
      <c r="R499" s="125">
        <v>-3.7</v>
      </c>
    </row>
    <row r="500" spans="1:18" ht="19.5" customHeight="1">
      <c r="A500" s="49"/>
      <c r="B500" s="158" t="s">
        <v>73</v>
      </c>
      <c r="C500" s="126">
        <v>128201</v>
      </c>
      <c r="D500" s="125">
        <v>-0.1</v>
      </c>
      <c r="E500" s="126">
        <v>70558</v>
      </c>
      <c r="F500" s="125" t="s">
        <v>508</v>
      </c>
      <c r="G500" s="126">
        <v>13624</v>
      </c>
      <c r="H500" s="125">
        <v>-23.3</v>
      </c>
      <c r="I500" s="126">
        <v>84182</v>
      </c>
      <c r="J500" s="125">
        <v>0</v>
      </c>
      <c r="K500" s="126">
        <v>16995</v>
      </c>
      <c r="L500" s="125">
        <v>-7.7</v>
      </c>
      <c r="M500" s="126">
        <v>27024</v>
      </c>
      <c r="N500" s="125" t="s">
        <v>117</v>
      </c>
      <c r="O500" s="126">
        <v>44019</v>
      </c>
      <c r="P500" s="125">
        <v>-0.2</v>
      </c>
      <c r="Q500" s="126">
        <v>57643</v>
      </c>
      <c r="R500" s="125">
        <v>-6.8</v>
      </c>
    </row>
    <row r="501" spans="1:18" ht="19.5" customHeight="1">
      <c r="A501" s="49"/>
      <c r="B501" s="158" t="s">
        <v>74</v>
      </c>
      <c r="C501" s="126">
        <v>150497</v>
      </c>
      <c r="D501" s="125">
        <v>-3.9</v>
      </c>
      <c r="E501" s="126">
        <v>83082</v>
      </c>
      <c r="F501" s="125" t="s">
        <v>117</v>
      </c>
      <c r="G501" s="126">
        <v>14748</v>
      </c>
      <c r="H501" s="125">
        <v>-34.8</v>
      </c>
      <c r="I501" s="126">
        <v>97830</v>
      </c>
      <c r="J501" s="125">
        <v>-3.7</v>
      </c>
      <c r="K501" s="126">
        <v>20892</v>
      </c>
      <c r="L501" s="125">
        <v>-8.1</v>
      </c>
      <c r="M501" s="126">
        <v>31775</v>
      </c>
      <c r="N501" s="125">
        <v>-1.2</v>
      </c>
      <c r="O501" s="126">
        <v>52667</v>
      </c>
      <c r="P501" s="125">
        <v>-4.1</v>
      </c>
      <c r="Q501" s="126">
        <v>67415</v>
      </c>
      <c r="R501" s="115">
        <v>-13</v>
      </c>
    </row>
    <row r="502" spans="1:18" ht="19.5" customHeight="1">
      <c r="A502" s="49"/>
      <c r="B502" s="158" t="s">
        <v>75</v>
      </c>
      <c r="C502" s="126">
        <v>155878</v>
      </c>
      <c r="D502" s="115" t="s">
        <v>480</v>
      </c>
      <c r="E502" s="126">
        <v>89948</v>
      </c>
      <c r="F502" s="125" t="s">
        <v>509</v>
      </c>
      <c r="G502" s="126">
        <v>16820</v>
      </c>
      <c r="H502" s="125">
        <v>-25.3</v>
      </c>
      <c r="I502" s="126">
        <v>106768</v>
      </c>
      <c r="J502" s="125" t="s">
        <v>510</v>
      </c>
      <c r="K502" s="126">
        <v>20009</v>
      </c>
      <c r="L502" s="115">
        <v>-4</v>
      </c>
      <c r="M502" s="126">
        <v>29101</v>
      </c>
      <c r="N502" s="125">
        <v>4.1</v>
      </c>
      <c r="O502" s="126">
        <v>49110</v>
      </c>
      <c r="P502" s="125" t="s">
        <v>122</v>
      </c>
      <c r="Q502" s="126">
        <v>65930</v>
      </c>
      <c r="R502" s="125">
        <v>-7.6</v>
      </c>
    </row>
    <row r="503" spans="1:18" ht="19.5" customHeight="1">
      <c r="A503" s="49"/>
      <c r="B503" s="158" t="s">
        <v>76</v>
      </c>
      <c r="C503" s="126">
        <v>105291</v>
      </c>
      <c r="D503" s="125">
        <v>-5.6</v>
      </c>
      <c r="E503" s="126">
        <v>59000</v>
      </c>
      <c r="F503" s="125" t="s">
        <v>144</v>
      </c>
      <c r="G503" s="126">
        <v>11245</v>
      </c>
      <c r="H503" s="125">
        <v>-31.1</v>
      </c>
      <c r="I503" s="126">
        <v>70245</v>
      </c>
      <c r="J503" s="125">
        <v>-5.1</v>
      </c>
      <c r="K503" s="126">
        <v>13778</v>
      </c>
      <c r="L503" s="125">
        <v>-10.2</v>
      </c>
      <c r="M503" s="126">
        <v>21268</v>
      </c>
      <c r="N503" s="125">
        <v>-4.1</v>
      </c>
      <c r="O503" s="126">
        <v>35046</v>
      </c>
      <c r="P503" s="125">
        <v>-6.6</v>
      </c>
      <c r="Q503" s="126">
        <v>46291</v>
      </c>
      <c r="R503" s="115">
        <v>-14</v>
      </c>
    </row>
    <row r="504" spans="1:18" ht="19.5" customHeight="1">
      <c r="A504" s="49"/>
      <c r="B504" s="158" t="s">
        <v>77</v>
      </c>
      <c r="C504" s="126">
        <v>146794</v>
      </c>
      <c r="D504" s="125">
        <v>-8.9</v>
      </c>
      <c r="E504" s="126">
        <v>80207</v>
      </c>
      <c r="F504" s="125">
        <v>-7.2</v>
      </c>
      <c r="G504" s="126">
        <v>15410</v>
      </c>
      <c r="H504" s="125">
        <v>-29.5</v>
      </c>
      <c r="I504" s="126">
        <v>95617</v>
      </c>
      <c r="J504" s="125">
        <v>-11.7</v>
      </c>
      <c r="K504" s="126">
        <v>18653</v>
      </c>
      <c r="L504" s="125">
        <v>-6.2</v>
      </c>
      <c r="M504" s="126">
        <v>32524</v>
      </c>
      <c r="N504" s="125">
        <v>-1.4</v>
      </c>
      <c r="O504" s="126">
        <v>51177</v>
      </c>
      <c r="P504" s="125">
        <v>-3.2</v>
      </c>
      <c r="Q504" s="126">
        <v>66587</v>
      </c>
      <c r="R504" s="125">
        <v>-10.9</v>
      </c>
    </row>
    <row r="505" spans="1:18" ht="19.5" customHeight="1">
      <c r="A505" s="49"/>
      <c r="B505" s="158" t="s">
        <v>78</v>
      </c>
      <c r="C505" s="126">
        <v>128527</v>
      </c>
      <c r="D505" s="125">
        <v>-2.3</v>
      </c>
      <c r="E505" s="126">
        <v>72633</v>
      </c>
      <c r="F505" s="125" t="s">
        <v>198</v>
      </c>
      <c r="G505" s="126">
        <v>12895</v>
      </c>
      <c r="H505" s="125">
        <v>-26.5</v>
      </c>
      <c r="I505" s="126">
        <v>85528</v>
      </c>
      <c r="J505" s="125">
        <v>-3.7</v>
      </c>
      <c r="K505" s="126">
        <v>16607</v>
      </c>
      <c r="L505" s="125">
        <v>-2.9</v>
      </c>
      <c r="M505" s="126">
        <v>26392</v>
      </c>
      <c r="N505" s="115" t="s">
        <v>480</v>
      </c>
      <c r="O505" s="126">
        <v>42999</v>
      </c>
      <c r="P505" s="125" t="s">
        <v>151</v>
      </c>
      <c r="Q505" s="126">
        <v>55894</v>
      </c>
      <c r="R505" s="125">
        <v>-7.3</v>
      </c>
    </row>
    <row r="506" spans="1:18" ht="19.5" customHeight="1">
      <c r="A506" s="49"/>
      <c r="B506" s="158" t="s">
        <v>79</v>
      </c>
      <c r="C506" s="126">
        <v>144202</v>
      </c>
      <c r="D506" s="125">
        <v>-2.6</v>
      </c>
      <c r="E506" s="126">
        <v>73800</v>
      </c>
      <c r="F506" s="115" t="s">
        <v>511</v>
      </c>
      <c r="G506" s="126">
        <v>14142</v>
      </c>
      <c r="H506" s="125">
        <v>-21.2</v>
      </c>
      <c r="I506" s="126">
        <v>87942</v>
      </c>
      <c r="J506" s="125">
        <v>-3.4</v>
      </c>
      <c r="K506" s="126">
        <v>25091</v>
      </c>
      <c r="L506" s="115" t="s">
        <v>496</v>
      </c>
      <c r="M506" s="126">
        <v>31169</v>
      </c>
      <c r="N506" s="125">
        <v>-5.2</v>
      </c>
      <c r="O506" s="126">
        <v>56260</v>
      </c>
      <c r="P506" s="125">
        <v>-1.3</v>
      </c>
      <c r="Q506" s="126">
        <v>70402</v>
      </c>
      <c r="R506" s="125">
        <v>-6.1</v>
      </c>
    </row>
    <row r="507" spans="1:18" ht="19.5" customHeight="1">
      <c r="A507" s="22"/>
      <c r="B507" s="159" t="s">
        <v>80</v>
      </c>
      <c r="C507" s="160">
        <v>129984</v>
      </c>
      <c r="D507" s="161">
        <v>-1.5</v>
      </c>
      <c r="E507" s="160">
        <v>70156</v>
      </c>
      <c r="F507" s="161">
        <v>-3.5</v>
      </c>
      <c r="G507" s="160">
        <v>15017</v>
      </c>
      <c r="H507" s="119">
        <v>-12</v>
      </c>
      <c r="I507" s="160">
        <v>85173</v>
      </c>
      <c r="J507" s="161">
        <v>-5.1</v>
      </c>
      <c r="K507" s="160">
        <v>15903</v>
      </c>
      <c r="L507" s="161">
        <v>-0.1</v>
      </c>
      <c r="M507" s="160">
        <v>28908</v>
      </c>
      <c r="N507" s="161" t="s">
        <v>512</v>
      </c>
      <c r="O507" s="160">
        <v>44811</v>
      </c>
      <c r="P507" s="161" t="s">
        <v>513</v>
      </c>
      <c r="Q507" s="160">
        <v>59828</v>
      </c>
      <c r="R507" s="119" t="s">
        <v>511</v>
      </c>
    </row>
    <row r="508" spans="1:18" ht="19.5" customHeight="1">
      <c r="A508" s="153"/>
      <c r="B508" s="154" t="s">
        <v>514</v>
      </c>
      <c r="C508" s="162">
        <f>SUM(C496:C507)</f>
        <v>1705609</v>
      </c>
      <c r="D508" s="163">
        <v>-0.7</v>
      </c>
      <c r="E508" s="162">
        <f>SUM(E496:E507)</f>
        <v>957391</v>
      </c>
      <c r="F508" s="163" t="s">
        <v>243</v>
      </c>
      <c r="G508" s="162">
        <f>SUM(G496:G507)</f>
        <v>182294</v>
      </c>
      <c r="H508" s="163">
        <v>-23.7</v>
      </c>
      <c r="I508" s="162">
        <f>SUM(I496:I507)</f>
        <v>1139685</v>
      </c>
      <c r="J508" s="163">
        <v>0</v>
      </c>
      <c r="K508" s="162">
        <f>SUM(K496:K507)</f>
        <v>221607</v>
      </c>
      <c r="L508" s="163">
        <v>-4.7</v>
      </c>
      <c r="M508" s="162">
        <f>SUM(M496:M507)</f>
        <v>344317</v>
      </c>
      <c r="N508" s="163">
        <v>-0.4</v>
      </c>
      <c r="O508" s="162">
        <f>SUM(O496:O507)</f>
        <v>565924</v>
      </c>
      <c r="P508" s="163">
        <v>-2.1</v>
      </c>
      <c r="Q508" s="162">
        <f>SUM(Q496:Q507)</f>
        <v>748218</v>
      </c>
      <c r="R508" s="163">
        <v>-8.4</v>
      </c>
    </row>
  </sheetData>
  <sheetProtection selectLockedCells="1" selectUnlockedCells="1"/>
  <mergeCells count="232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C190:D190"/>
    <mergeCell ref="E190:F190"/>
    <mergeCell ref="G190:H190"/>
    <mergeCell ref="I190:J190"/>
    <mergeCell ref="K190:L190"/>
    <mergeCell ref="M190:N190"/>
    <mergeCell ref="O190:P190"/>
    <mergeCell ref="Q190:R190"/>
    <mergeCell ref="C207:D207"/>
    <mergeCell ref="E207:F207"/>
    <mergeCell ref="G207:H207"/>
    <mergeCell ref="I207:J207"/>
    <mergeCell ref="K207:L207"/>
    <mergeCell ref="M207:N207"/>
    <mergeCell ref="O207:P207"/>
    <mergeCell ref="Q207:R207"/>
    <mergeCell ref="C224:D224"/>
    <mergeCell ref="E224:F224"/>
    <mergeCell ref="G224:H224"/>
    <mergeCell ref="I224:J224"/>
    <mergeCell ref="K224:L224"/>
    <mergeCell ref="M224:N224"/>
    <mergeCell ref="O224:P224"/>
    <mergeCell ref="Q224:R224"/>
    <mergeCell ref="C242:D242"/>
    <mergeCell ref="E242:F242"/>
    <mergeCell ref="G242:H242"/>
    <mergeCell ref="I242:J242"/>
    <mergeCell ref="K242:L242"/>
    <mergeCell ref="M242:N242"/>
    <mergeCell ref="O242:P242"/>
    <mergeCell ref="Q242:R242"/>
    <mergeCell ref="C260:D260"/>
    <mergeCell ref="E260:F260"/>
    <mergeCell ref="G260:H260"/>
    <mergeCell ref="I260:J260"/>
    <mergeCell ref="K260:L260"/>
    <mergeCell ref="M260:N260"/>
    <mergeCell ref="O260:P260"/>
    <mergeCell ref="Q260:R260"/>
    <mergeCell ref="C278:D278"/>
    <mergeCell ref="E278:F278"/>
    <mergeCell ref="G278:H278"/>
    <mergeCell ref="I278:J278"/>
    <mergeCell ref="K278:L278"/>
    <mergeCell ref="M278:N278"/>
    <mergeCell ref="O278:P278"/>
    <mergeCell ref="Q278:R278"/>
    <mergeCell ref="C296:D296"/>
    <mergeCell ref="E296:F296"/>
    <mergeCell ref="G296:H296"/>
    <mergeCell ref="I296:J296"/>
    <mergeCell ref="K296:L296"/>
    <mergeCell ref="M296:N296"/>
    <mergeCell ref="O296:P296"/>
    <mergeCell ref="Q296:R296"/>
    <mergeCell ref="C314:D314"/>
    <mergeCell ref="E314:F314"/>
    <mergeCell ref="G314:H314"/>
    <mergeCell ref="I314:J314"/>
    <mergeCell ref="K314:L314"/>
    <mergeCell ref="M314:N314"/>
    <mergeCell ref="O314:P314"/>
    <mergeCell ref="Q314:R314"/>
    <mergeCell ref="C332:D332"/>
    <mergeCell ref="E332:F332"/>
    <mergeCell ref="G332:H332"/>
    <mergeCell ref="I332:J332"/>
    <mergeCell ref="K332:L332"/>
    <mergeCell ref="M332:N332"/>
    <mergeCell ref="O332:P332"/>
    <mergeCell ref="Q332:R332"/>
    <mergeCell ref="C350:D350"/>
    <mergeCell ref="E350:F350"/>
    <mergeCell ref="G350:H350"/>
    <mergeCell ref="I350:J350"/>
    <mergeCell ref="K350:L350"/>
    <mergeCell ref="M350:N350"/>
    <mergeCell ref="O350:P350"/>
    <mergeCell ref="Q350:R350"/>
    <mergeCell ref="C368:D368"/>
    <mergeCell ref="E368:F368"/>
    <mergeCell ref="G368:H368"/>
    <mergeCell ref="I368:J368"/>
    <mergeCell ref="K368:L368"/>
    <mergeCell ref="M368:N368"/>
    <mergeCell ref="O368:P368"/>
    <mergeCell ref="Q368:R368"/>
    <mergeCell ref="C386:D386"/>
    <mergeCell ref="E386:F386"/>
    <mergeCell ref="G386:H386"/>
    <mergeCell ref="I386:J386"/>
    <mergeCell ref="K386:L386"/>
    <mergeCell ref="M386:N386"/>
    <mergeCell ref="O386:P386"/>
    <mergeCell ref="Q386:R386"/>
    <mergeCell ref="C404:D404"/>
    <mergeCell ref="E404:F404"/>
    <mergeCell ref="G404:H404"/>
    <mergeCell ref="I404:J404"/>
    <mergeCell ref="K404:L404"/>
    <mergeCell ref="M404:N404"/>
    <mergeCell ref="O404:P404"/>
    <mergeCell ref="Q404:R404"/>
    <mergeCell ref="C422:D422"/>
    <mergeCell ref="E422:F422"/>
    <mergeCell ref="G422:H422"/>
    <mergeCell ref="I422:J422"/>
    <mergeCell ref="K422:L422"/>
    <mergeCell ref="M422:N422"/>
    <mergeCell ref="O422:P422"/>
    <mergeCell ref="Q422:R422"/>
    <mergeCell ref="C439:D439"/>
    <mergeCell ref="E439:F439"/>
    <mergeCell ref="G439:H439"/>
    <mergeCell ref="I439:J439"/>
    <mergeCell ref="K439:L439"/>
    <mergeCell ref="M439:N439"/>
    <mergeCell ref="O439:P439"/>
    <mergeCell ref="Q439:R439"/>
    <mergeCell ref="C456:D456"/>
    <mergeCell ref="E456:F456"/>
    <mergeCell ref="G456:H456"/>
    <mergeCell ref="I456:J456"/>
    <mergeCell ref="K456:L456"/>
    <mergeCell ref="M456:N456"/>
    <mergeCell ref="O456:P456"/>
    <mergeCell ref="Q456:R456"/>
    <mergeCell ref="C474:D474"/>
    <mergeCell ref="E474:F474"/>
    <mergeCell ref="G474:H474"/>
    <mergeCell ref="I474:J474"/>
    <mergeCell ref="K474:L474"/>
    <mergeCell ref="M474:N474"/>
    <mergeCell ref="O474:P474"/>
    <mergeCell ref="Q474:R474"/>
    <mergeCell ref="C493:D493"/>
    <mergeCell ref="E493:F493"/>
    <mergeCell ref="G493:H493"/>
    <mergeCell ref="I493:J493"/>
    <mergeCell ref="K493:L493"/>
    <mergeCell ref="M493:N493"/>
    <mergeCell ref="O493:P493"/>
    <mergeCell ref="Q493:R493"/>
  </mergeCells>
  <printOptions/>
  <pageMargins left="0.55" right="0.15972222222222224" top="0.3902777777777778" bottom="0.2" header="0.5118110236220472" footer="0.5118110236220472"/>
  <pageSetup firstPageNumber="1" useFirstPageNumber="1" horizontalDpi="300" verticalDpi="300" orientation="landscape" paperSize="9" scale="60"/>
  <rowBreaks count="1" manualBreakCount="1">
    <brk id="10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2024-07-01T04:36:21Z</dcterms:modified>
  <cp:category/>
  <cp:version/>
  <cp:contentType/>
  <cp:contentStatus/>
  <cp:revision>101</cp:revision>
</cp:coreProperties>
</file>